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tabRatio="829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  <externalReference r:id="rId11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<sst xmlns="http://schemas.openxmlformats.org/spreadsheetml/2006/main" count="791" uniqueCount="121">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</sst>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5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6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September%202021\NStf-Fil%20V4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5"/>
      <c r="B3" s="176"/>
      <c r="C3" s="176"/>
      <c r="D3" s="177"/>
      <c r="E3" s="175" t="s">
        <v>31</v>
      </c>
      <c r="F3" s="176"/>
      <c r="G3" s="176"/>
      <c r="H3" s="177"/>
      <c r="I3" s="180" t="s">
        <v>32</v>
      </c>
      <c r="J3" s="181"/>
      <c r="K3" s="181"/>
      <c r="L3" s="182"/>
      <c r="M3" s="175" t="s">
        <v>33</v>
      </c>
      <c r="N3" s="176"/>
      <c r="O3" s="176"/>
      <c r="P3" s="177"/>
      <c r="Q3" s="167">
        <v>42095</v>
      </c>
      <c r="R3" s="168"/>
      <c r="S3" s="168"/>
      <c r="T3" s="169"/>
      <c r="U3" s="167">
        <v>42125</v>
      </c>
      <c r="V3" s="168"/>
      <c r="W3" s="168"/>
      <c r="X3" s="169"/>
      <c r="Y3" s="167">
        <v>42156</v>
      </c>
      <c r="Z3" s="168"/>
      <c r="AA3" s="168"/>
      <c r="AB3" s="169"/>
      <c r="AC3" s="167">
        <v>42186</v>
      </c>
      <c r="AD3" s="168"/>
      <c r="AE3" s="168"/>
      <c r="AF3" s="169"/>
      <c r="AG3" s="167">
        <v>42217</v>
      </c>
      <c r="AH3" s="168"/>
      <c r="AI3" s="168"/>
      <c r="AJ3" s="169"/>
      <c r="AK3" s="167">
        <v>42248</v>
      </c>
      <c r="AL3" s="168"/>
      <c r="AM3" s="168"/>
      <c r="AN3" s="169"/>
      <c r="AO3" s="167">
        <v>42278</v>
      </c>
      <c r="AP3" s="168"/>
      <c r="AQ3" s="168"/>
      <c r="AR3" s="169"/>
      <c r="AS3" s="167">
        <v>42309</v>
      </c>
      <c r="AT3" s="168"/>
      <c r="AU3" s="168"/>
      <c r="AV3" s="169"/>
      <c r="AW3" s="32"/>
      <c r="AX3" s="163">
        <v>42675</v>
      </c>
      <c r="AY3" s="164"/>
      <c r="AZ3" s="164"/>
      <c r="BA3" s="164"/>
      <c r="BB3" s="164"/>
      <c r="BC3" s="164"/>
      <c r="BD3" s="164"/>
      <c r="BE3" s="174"/>
      <c r="BF3" s="163">
        <v>42705</v>
      </c>
      <c r="BG3" s="164"/>
      <c r="BH3" s="164"/>
      <c r="BI3" s="164"/>
      <c r="BJ3" s="164"/>
      <c r="BK3" s="164"/>
      <c r="BL3" s="164"/>
      <c r="BM3" s="165"/>
      <c r="BN3" s="156">
        <v>42736</v>
      </c>
      <c r="BO3" s="157"/>
      <c r="BP3" s="157"/>
      <c r="BQ3" s="157"/>
      <c r="BR3" s="157"/>
      <c r="BS3" s="157"/>
      <c r="BT3" s="157"/>
      <c r="BU3" s="183"/>
      <c r="BV3" s="184">
        <v>42767</v>
      </c>
      <c r="BW3" s="185"/>
      <c r="BX3" s="185"/>
      <c r="BY3" s="185"/>
      <c r="BZ3" s="185"/>
      <c r="CA3" s="185"/>
      <c r="CB3" s="185"/>
      <c r="CC3" s="186"/>
      <c r="CD3" s="167">
        <v>42795</v>
      </c>
      <c r="CE3" s="168"/>
      <c r="CF3" s="168"/>
      <c r="CG3" s="168"/>
      <c r="CH3" s="168"/>
      <c r="CI3" s="168"/>
      <c r="CJ3" s="168"/>
      <c r="CK3" s="169"/>
      <c r="CL3" s="167">
        <v>42826</v>
      </c>
      <c r="CM3" s="168"/>
      <c r="CN3" s="168"/>
      <c r="CO3" s="168"/>
      <c r="CP3" s="168"/>
      <c r="CQ3" s="168"/>
      <c r="CR3" s="168"/>
      <c r="CS3" s="169"/>
      <c r="CT3" s="167">
        <v>42856</v>
      </c>
      <c r="CU3" s="168"/>
      <c r="CV3" s="168"/>
      <c r="CW3" s="168"/>
      <c r="CX3" s="168"/>
      <c r="CY3" s="168"/>
      <c r="CZ3" s="168"/>
      <c r="DA3" s="169"/>
      <c r="DB3" s="170">
        <v>42887</v>
      </c>
      <c r="DC3" s="171"/>
      <c r="DD3" s="171"/>
      <c r="DE3" s="171"/>
      <c r="DF3" s="171"/>
      <c r="DG3" s="44"/>
      <c r="DH3" s="44"/>
      <c r="DI3" s="44"/>
      <c r="DJ3" s="188" t="s">
        <v>47</v>
      </c>
      <c r="DK3" s="189"/>
      <c r="DL3" s="189"/>
      <c r="DM3" s="189"/>
      <c r="DN3" s="189"/>
      <c r="DO3" s="189"/>
      <c r="DP3" s="189"/>
      <c r="DQ3" s="190"/>
      <c r="DR3" s="151" t="s">
        <v>48</v>
      </c>
      <c r="DS3" s="152"/>
      <c r="DT3" s="152"/>
      <c r="DU3" s="152"/>
      <c r="DV3" s="152"/>
      <c r="DW3" s="152"/>
      <c r="DX3" s="152"/>
      <c r="DY3" s="153"/>
      <c r="DZ3" s="156">
        <v>42979</v>
      </c>
      <c r="EA3" s="161"/>
      <c r="EB3" s="161"/>
      <c r="EC3" s="161"/>
      <c r="ED3" s="161"/>
      <c r="EE3" s="161"/>
      <c r="EF3" s="161"/>
      <c r="EG3" s="161"/>
      <c r="EH3" s="163">
        <v>43009</v>
      </c>
      <c r="EI3" s="164"/>
      <c r="EJ3" s="164"/>
      <c r="EK3" s="164"/>
      <c r="EL3" s="164"/>
      <c r="EM3" s="164"/>
      <c r="EN3" s="164"/>
      <c r="EO3" s="165"/>
      <c r="EP3" s="156">
        <v>43040</v>
      </c>
      <c r="EQ3" s="157"/>
      <c r="ER3" s="157"/>
      <c r="ES3" s="157"/>
      <c r="ET3" s="157"/>
      <c r="EU3" s="157"/>
      <c r="EV3" s="157"/>
      <c r="EW3" s="157"/>
      <c r="EX3" s="193">
        <v>43070</v>
      </c>
      <c r="EY3" s="194"/>
      <c r="EZ3" s="194"/>
      <c r="FA3" s="194"/>
      <c r="FB3" s="194"/>
      <c r="FC3" s="194"/>
      <c r="FD3" s="194"/>
      <c r="FE3" s="194"/>
    </row>
    <row r="4" spans="1:161" ht="36" customHeight="1" x14ac:dyDescent="0.35">
      <c r="A4" s="178" t="s">
        <v>0</v>
      </c>
      <c r="B4" s="166" t="s">
        <v>1</v>
      </c>
      <c r="C4" s="166" t="s">
        <v>2</v>
      </c>
      <c r="D4" s="166" t="s">
        <v>1</v>
      </c>
      <c r="E4" s="166" t="s">
        <v>1</v>
      </c>
      <c r="F4" s="166" t="s">
        <v>2</v>
      </c>
      <c r="G4" s="166" t="s">
        <v>1</v>
      </c>
      <c r="H4" s="166" t="s">
        <v>2</v>
      </c>
      <c r="I4" s="166" t="s">
        <v>1</v>
      </c>
      <c r="J4" s="166" t="s">
        <v>2</v>
      </c>
      <c r="K4" s="166" t="s">
        <v>1</v>
      </c>
      <c r="L4" s="166" t="s">
        <v>2</v>
      </c>
      <c r="M4" s="166" t="s">
        <v>1</v>
      </c>
      <c r="N4" s="166" t="s">
        <v>2</v>
      </c>
      <c r="O4" s="166" t="s">
        <v>1</v>
      </c>
      <c r="P4" s="166" t="s">
        <v>2</v>
      </c>
      <c r="Q4" s="166" t="s">
        <v>1</v>
      </c>
      <c r="R4" s="166" t="s">
        <v>2</v>
      </c>
      <c r="S4" s="166" t="s">
        <v>1</v>
      </c>
      <c r="T4" s="166" t="s">
        <v>2</v>
      </c>
      <c r="U4" s="166" t="s">
        <v>1</v>
      </c>
      <c r="V4" s="166" t="s">
        <v>2</v>
      </c>
      <c r="W4" s="166" t="s">
        <v>1</v>
      </c>
      <c r="X4" s="166" t="s">
        <v>2</v>
      </c>
      <c r="Y4" s="166" t="s">
        <v>1</v>
      </c>
      <c r="Z4" s="166" t="s">
        <v>2</v>
      </c>
      <c r="AA4" s="166" t="s">
        <v>1</v>
      </c>
      <c r="AB4" s="166" t="s">
        <v>2</v>
      </c>
      <c r="AC4" s="166" t="s">
        <v>1</v>
      </c>
      <c r="AD4" s="166" t="s">
        <v>2</v>
      </c>
      <c r="AE4" s="166" t="s">
        <v>1</v>
      </c>
      <c r="AF4" s="166" t="s">
        <v>2</v>
      </c>
      <c r="AG4" s="166" t="s">
        <v>1</v>
      </c>
      <c r="AH4" s="166" t="s">
        <v>2</v>
      </c>
      <c r="AI4" s="166" t="s">
        <v>1</v>
      </c>
      <c r="AJ4" s="166" t="s">
        <v>2</v>
      </c>
      <c r="AK4" s="166" t="s">
        <v>1</v>
      </c>
      <c r="AL4" s="166" t="s">
        <v>2</v>
      </c>
      <c r="AM4" s="166" t="s">
        <v>1</v>
      </c>
      <c r="AN4" s="166" t="s">
        <v>2</v>
      </c>
      <c r="AO4" s="166" t="s">
        <v>1</v>
      </c>
      <c r="AP4" s="166" t="s">
        <v>2</v>
      </c>
      <c r="AQ4" s="166" t="s">
        <v>1</v>
      </c>
      <c r="AR4" s="166" t="s">
        <v>2</v>
      </c>
      <c r="AS4" s="166" t="s">
        <v>1</v>
      </c>
      <c r="AT4" s="166" t="s">
        <v>2</v>
      </c>
      <c r="AU4" s="166" t="s">
        <v>1</v>
      </c>
      <c r="AV4" s="166" t="s">
        <v>2</v>
      </c>
      <c r="AW4" s="166" t="s">
        <v>40</v>
      </c>
      <c r="AX4" s="166" t="s">
        <v>1</v>
      </c>
      <c r="AY4" s="166" t="s">
        <v>2</v>
      </c>
      <c r="AZ4" s="166" t="s">
        <v>1</v>
      </c>
      <c r="BA4" s="166" t="s">
        <v>2</v>
      </c>
      <c r="BB4" s="166" t="s">
        <v>37</v>
      </c>
      <c r="BC4" s="166" t="s">
        <v>38</v>
      </c>
      <c r="BD4" s="166" t="s">
        <v>39</v>
      </c>
      <c r="BE4" s="166" t="s">
        <v>40</v>
      </c>
      <c r="BF4" s="166" t="s">
        <v>1</v>
      </c>
      <c r="BG4" s="166" t="s">
        <v>2</v>
      </c>
      <c r="BH4" s="166" t="s">
        <v>1</v>
      </c>
      <c r="BI4" s="166" t="s">
        <v>2</v>
      </c>
      <c r="BJ4" s="166" t="s">
        <v>37</v>
      </c>
      <c r="BK4" s="166" t="s">
        <v>38</v>
      </c>
      <c r="BL4" s="166" t="s">
        <v>39</v>
      </c>
      <c r="BM4" s="166" t="s">
        <v>40</v>
      </c>
      <c r="BN4" s="158" t="s">
        <v>1</v>
      </c>
      <c r="BO4" s="158" t="s">
        <v>2</v>
      </c>
      <c r="BP4" s="158" t="s">
        <v>1</v>
      </c>
      <c r="BQ4" s="158" t="s">
        <v>2</v>
      </c>
      <c r="BR4" s="158" t="s">
        <v>37</v>
      </c>
      <c r="BS4" s="158" t="s">
        <v>38</v>
      </c>
      <c r="BT4" s="158" t="s">
        <v>39</v>
      </c>
      <c r="BU4" s="158" t="s">
        <v>40</v>
      </c>
      <c r="BV4" s="166" t="s">
        <v>1</v>
      </c>
      <c r="BW4" s="166" t="s">
        <v>2</v>
      </c>
      <c r="BX4" s="166" t="s">
        <v>1</v>
      </c>
      <c r="BY4" s="166" t="s">
        <v>2</v>
      </c>
      <c r="BZ4" s="166" t="s">
        <v>37</v>
      </c>
      <c r="CA4" s="166" t="s">
        <v>38</v>
      </c>
      <c r="CB4" s="166" t="s">
        <v>39</v>
      </c>
      <c r="CC4" s="166" t="s">
        <v>40</v>
      </c>
      <c r="CD4" s="166" t="s">
        <v>1</v>
      </c>
      <c r="CE4" s="166" t="s">
        <v>2</v>
      </c>
      <c r="CF4" s="166" t="s">
        <v>1</v>
      </c>
      <c r="CG4" s="166" t="s">
        <v>2</v>
      </c>
      <c r="CH4" s="166" t="s">
        <v>37</v>
      </c>
      <c r="CI4" s="166" t="s">
        <v>38</v>
      </c>
      <c r="CJ4" s="166" t="s">
        <v>39</v>
      </c>
      <c r="CK4" s="166" t="s">
        <v>40</v>
      </c>
      <c r="CL4" s="166" t="s">
        <v>1</v>
      </c>
      <c r="CM4" s="166" t="s">
        <v>2</v>
      </c>
      <c r="CN4" s="166" t="s">
        <v>1</v>
      </c>
      <c r="CO4" s="166" t="s">
        <v>2</v>
      </c>
      <c r="CP4" s="166" t="s">
        <v>37</v>
      </c>
      <c r="CQ4" s="166" t="s">
        <v>38</v>
      </c>
      <c r="CR4" s="166" t="s">
        <v>39</v>
      </c>
      <c r="CS4" s="166" t="s">
        <v>40</v>
      </c>
      <c r="CT4" s="191" t="s">
        <v>1</v>
      </c>
      <c r="CU4" s="191" t="s">
        <v>2</v>
      </c>
      <c r="CV4" s="191" t="s">
        <v>1</v>
      </c>
      <c r="CW4" s="191" t="s">
        <v>2</v>
      </c>
      <c r="CX4" s="191" t="s">
        <v>37</v>
      </c>
      <c r="CY4" s="191" t="s">
        <v>38</v>
      </c>
      <c r="CZ4" s="191" t="s">
        <v>39</v>
      </c>
      <c r="DA4" s="191" t="s">
        <v>40</v>
      </c>
      <c r="DB4" s="166" t="s">
        <v>1</v>
      </c>
      <c r="DC4" s="166" t="s">
        <v>2</v>
      </c>
      <c r="DD4" s="166" t="s">
        <v>1</v>
      </c>
      <c r="DE4" s="166" t="s">
        <v>2</v>
      </c>
      <c r="DF4" s="166" t="s">
        <v>37</v>
      </c>
      <c r="DG4" s="166" t="s">
        <v>38</v>
      </c>
      <c r="DH4" s="166" t="s">
        <v>39</v>
      </c>
      <c r="DI4" s="166" t="s">
        <v>40</v>
      </c>
      <c r="DJ4" s="159" t="s">
        <v>1</v>
      </c>
      <c r="DK4" s="159" t="s">
        <v>2</v>
      </c>
      <c r="DL4" s="159" t="s">
        <v>1</v>
      </c>
      <c r="DM4" s="159" t="s">
        <v>2</v>
      </c>
      <c r="DN4" s="159" t="s">
        <v>37</v>
      </c>
      <c r="DO4" s="173" t="s">
        <v>38</v>
      </c>
      <c r="DP4" s="173" t="s">
        <v>39</v>
      </c>
      <c r="DQ4" s="173" t="s">
        <v>40</v>
      </c>
      <c r="DR4" s="154" t="s">
        <v>1</v>
      </c>
      <c r="DS4" s="154" t="s">
        <v>2</v>
      </c>
      <c r="DT4" s="154" t="s">
        <v>1</v>
      </c>
      <c r="DU4" s="154" t="s">
        <v>2</v>
      </c>
      <c r="DV4" s="154" t="s">
        <v>37</v>
      </c>
      <c r="DW4" s="187" t="s">
        <v>38</v>
      </c>
      <c r="DX4" s="187" t="s">
        <v>39</v>
      </c>
      <c r="DY4" s="187" t="s">
        <v>40</v>
      </c>
      <c r="DZ4" s="150" t="s">
        <v>1</v>
      </c>
      <c r="EA4" s="150" t="s">
        <v>2</v>
      </c>
      <c r="EB4" s="150" t="s">
        <v>1</v>
      </c>
      <c r="EC4" s="150" t="s">
        <v>2</v>
      </c>
      <c r="ED4" s="150" t="s">
        <v>37</v>
      </c>
      <c r="EE4" s="160" t="s">
        <v>38</v>
      </c>
      <c r="EF4" s="160" t="s">
        <v>39</v>
      </c>
      <c r="EG4" s="160" t="s">
        <v>40</v>
      </c>
      <c r="EH4" s="149" t="s">
        <v>1</v>
      </c>
      <c r="EI4" s="149" t="s">
        <v>2</v>
      </c>
      <c r="EJ4" s="149" t="s">
        <v>1</v>
      </c>
      <c r="EK4" s="149" t="s">
        <v>2</v>
      </c>
      <c r="EL4" s="149" t="s">
        <v>37</v>
      </c>
      <c r="EM4" s="149" t="s">
        <v>38</v>
      </c>
      <c r="EN4" s="149" t="s">
        <v>39</v>
      </c>
      <c r="EO4" s="149" t="s">
        <v>40</v>
      </c>
      <c r="EP4" s="158" t="s">
        <v>1</v>
      </c>
      <c r="EQ4" s="158" t="s">
        <v>2</v>
      </c>
      <c r="ER4" s="158" t="s">
        <v>1</v>
      </c>
      <c r="ES4" s="158" t="s">
        <v>2</v>
      </c>
      <c r="ET4" s="158" t="s">
        <v>37</v>
      </c>
      <c r="EU4" s="158" t="s">
        <v>38</v>
      </c>
      <c r="EV4" s="80" t="s">
        <v>39</v>
      </c>
      <c r="EW4" s="80" t="s">
        <v>40</v>
      </c>
      <c r="EX4" s="172" t="s">
        <v>1</v>
      </c>
      <c r="EY4" s="172" t="s">
        <v>2</v>
      </c>
      <c r="EZ4" s="172" t="s">
        <v>1</v>
      </c>
      <c r="FA4" s="172" t="s">
        <v>2</v>
      </c>
      <c r="FB4" s="172" t="s">
        <v>37</v>
      </c>
      <c r="FC4" s="166" t="s">
        <v>38</v>
      </c>
      <c r="FD4" s="166" t="s">
        <v>39</v>
      </c>
      <c r="FE4" s="166" t="s">
        <v>40</v>
      </c>
    </row>
    <row r="5" spans="1:161" ht="15" customHeight="1" x14ac:dyDescent="0.35">
      <c r="A5" s="17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92"/>
      <c r="CU5" s="192"/>
      <c r="CV5" s="192"/>
      <c r="CW5" s="192"/>
      <c r="CX5" s="192"/>
      <c r="CY5" s="192"/>
      <c r="CZ5" s="192"/>
      <c r="DA5" s="192"/>
      <c r="DB5" s="159"/>
      <c r="DC5" s="159"/>
      <c r="DD5" s="159"/>
      <c r="DE5" s="159"/>
      <c r="DF5" s="159"/>
      <c r="DG5" s="159"/>
      <c r="DH5" s="159"/>
      <c r="DI5" s="159"/>
      <c r="DJ5" s="172"/>
      <c r="DK5" s="172"/>
      <c r="DL5" s="172"/>
      <c r="DM5" s="172"/>
      <c r="DN5" s="172"/>
      <c r="DO5" s="159"/>
      <c r="DP5" s="159"/>
      <c r="DQ5" s="159"/>
      <c r="DR5" s="155"/>
      <c r="DS5" s="155"/>
      <c r="DT5" s="155"/>
      <c r="DU5" s="155"/>
      <c r="DV5" s="155"/>
      <c r="DW5" s="154"/>
      <c r="DX5" s="154"/>
      <c r="DY5" s="154"/>
      <c r="DZ5" s="162"/>
      <c r="EA5" s="162"/>
      <c r="EB5" s="162"/>
      <c r="EC5" s="162"/>
      <c r="ED5" s="162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9"/>
      <c r="EQ5" s="159"/>
      <c r="ER5" s="159"/>
      <c r="ES5" s="159"/>
      <c r="ET5" s="159"/>
      <c r="EU5" s="159"/>
      <c r="EV5" s="79"/>
      <c r="EW5" s="79"/>
      <c r="EX5" s="172"/>
      <c r="EY5" s="172"/>
      <c r="EZ5" s="172"/>
      <c r="FA5" s="172"/>
      <c r="FB5" s="172"/>
      <c r="FC5" s="159"/>
      <c r="FD5" s="159"/>
      <c r="FE5" s="159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0" t="s">
        <v>49</v>
      </c>
      <c r="C1" s="200"/>
      <c r="D1" s="200"/>
      <c r="E1" s="200"/>
      <c r="F1" s="200" t="s">
        <v>50</v>
      </c>
      <c r="G1" s="200"/>
      <c r="H1" s="200"/>
      <c r="I1" s="200"/>
      <c r="J1" s="195" t="s">
        <v>49</v>
      </c>
      <c r="K1" s="196"/>
      <c r="L1" s="195" t="s">
        <v>50</v>
      </c>
      <c r="M1" s="196"/>
    </row>
    <row r="2" spans="1:13" ht="18.75" customHeight="1" x14ac:dyDescent="0.35">
      <c r="A2" s="197" t="s">
        <v>0</v>
      </c>
      <c r="B2" s="199" t="s">
        <v>52</v>
      </c>
      <c r="C2" s="199"/>
      <c r="D2" s="199" t="s">
        <v>39</v>
      </c>
      <c r="E2" s="199"/>
      <c r="F2" s="199" t="s">
        <v>52</v>
      </c>
      <c r="G2" s="199"/>
      <c r="H2" s="199" t="s">
        <v>39</v>
      </c>
      <c r="I2" s="199"/>
      <c r="J2" s="199" t="s">
        <v>55</v>
      </c>
      <c r="K2" s="199" t="s">
        <v>2</v>
      </c>
      <c r="L2" s="199" t="s">
        <v>55</v>
      </c>
      <c r="M2" s="199" t="s">
        <v>2</v>
      </c>
    </row>
    <row r="3" spans="1:13" ht="111" x14ac:dyDescent="0.35">
      <c r="A3" s="198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199"/>
      <c r="K3" s="199"/>
      <c r="L3" s="199"/>
      <c r="M3" s="199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6" t="s">
        <v>49</v>
      </c>
      <c r="C1" s="206"/>
      <c r="D1" s="206"/>
      <c r="E1" s="206"/>
      <c r="F1" s="206" t="s">
        <v>50</v>
      </c>
      <c r="G1" s="206"/>
      <c r="H1" s="206"/>
      <c r="I1" s="206"/>
      <c r="J1" s="209" t="s">
        <v>94</v>
      </c>
      <c r="K1" s="210"/>
      <c r="L1" s="210"/>
      <c r="M1" s="211"/>
      <c r="N1" s="209" t="s">
        <v>51</v>
      </c>
      <c r="O1" s="210"/>
      <c r="P1" s="210"/>
      <c r="Q1" s="210"/>
      <c r="R1" s="210"/>
      <c r="S1" s="211"/>
      <c r="T1" s="204" t="s">
        <v>49</v>
      </c>
      <c r="U1" s="214"/>
      <c r="V1" s="204" t="s">
        <v>50</v>
      </c>
      <c r="W1" s="214"/>
      <c r="X1" s="207" t="s">
        <v>94</v>
      </c>
      <c r="Y1" s="208"/>
    </row>
    <row r="2" spans="1:25" ht="18.75" customHeight="1" x14ac:dyDescent="0.35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4" t="s">
        <v>95</v>
      </c>
      <c r="K2" s="205"/>
      <c r="L2" s="204" t="s">
        <v>53</v>
      </c>
      <c r="M2" s="205"/>
      <c r="N2" s="212" t="s">
        <v>37</v>
      </c>
      <c r="O2" s="212" t="s">
        <v>38</v>
      </c>
      <c r="P2" s="212" t="s">
        <v>39</v>
      </c>
      <c r="Q2" s="212" t="s">
        <v>54</v>
      </c>
      <c r="R2" s="212" t="s">
        <v>53</v>
      </c>
      <c r="S2" s="212" t="s">
        <v>40</v>
      </c>
      <c r="T2" s="203" t="s">
        <v>55</v>
      </c>
      <c r="U2" s="203" t="s">
        <v>2</v>
      </c>
      <c r="V2" s="203" t="s">
        <v>55</v>
      </c>
      <c r="W2" s="203" t="s">
        <v>2</v>
      </c>
      <c r="X2" s="212" t="s">
        <v>96</v>
      </c>
      <c r="Y2" s="212" t="s">
        <v>97</v>
      </c>
    </row>
    <row r="3" spans="1:25" ht="111" x14ac:dyDescent="0.35">
      <c r="A3" s="202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3"/>
      <c r="O3" s="213"/>
      <c r="P3" s="213"/>
      <c r="Q3" s="213"/>
      <c r="R3" s="213"/>
      <c r="S3" s="213"/>
      <c r="T3" s="203"/>
      <c r="U3" s="203"/>
      <c r="V3" s="203"/>
      <c r="W3" s="203"/>
      <c r="X3" s="215"/>
      <c r="Y3" s="215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0" t="s">
        <v>49</v>
      </c>
      <c r="C1" s="200"/>
      <c r="D1" s="200"/>
      <c r="E1" s="200"/>
      <c r="F1" s="200" t="s">
        <v>50</v>
      </c>
      <c r="G1" s="200"/>
      <c r="H1" s="200"/>
      <c r="I1" s="200"/>
      <c r="J1" s="216" t="s">
        <v>49</v>
      </c>
      <c r="K1" s="196"/>
      <c r="L1" s="216" t="s">
        <v>50</v>
      </c>
      <c r="M1" s="196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70" zoomScaleNormal="70" workbookViewId="0">
      <pane xSplit="2" ySplit="3" topLeftCell="AG4" activePane="bottomRight" state="frozen"/>
      <selection pane="topRight" activeCell="C1" sqref="C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36328125" customWidth="1"/>
    <col min="25" max="28" width="12.81640625" customWidth="1"/>
    <col min="29" max="30" width="15.6328125" customWidth="1"/>
    <col min="31" max="31" width="8.6328125" customWidth="1"/>
    <col min="32" max="39" width="12.81640625" customWidth="1"/>
    <col min="40" max="41" width="15.6328125" customWidth="1"/>
    <col min="42" max="42" width="8.6328125" customWidth="1"/>
    <col min="43" max="46" width="12.81640625" customWidth="1"/>
    <col min="47" max="47" width="11" customWidth="1"/>
  </cols>
  <sheetData>
    <row r="1" spans="1:46" ht="18" customHeight="1" x14ac:dyDescent="0.35">
      <c r="D1" s="224" t="s">
        <v>49</v>
      </c>
      <c r="E1" s="225"/>
      <c r="F1" s="225"/>
      <c r="G1" s="225"/>
      <c r="H1" s="225"/>
      <c r="I1" s="225"/>
      <c r="J1" s="225"/>
      <c r="K1" s="226"/>
      <c r="L1" s="224" t="s">
        <v>50</v>
      </c>
      <c r="M1" s="225"/>
      <c r="N1" s="225"/>
      <c r="O1" s="225"/>
      <c r="P1" s="225"/>
      <c r="Q1" s="225"/>
      <c r="R1" s="225"/>
      <c r="S1" s="226"/>
      <c r="T1" s="224" t="s">
        <v>94</v>
      </c>
      <c r="U1" s="231"/>
      <c r="V1" s="231"/>
      <c r="W1" s="229"/>
      <c r="X1" s="232" t="s">
        <v>51</v>
      </c>
      <c r="Y1" s="232"/>
      <c r="Z1" s="232"/>
      <c r="AA1" s="232"/>
      <c r="AB1" s="232"/>
      <c r="AC1" s="232"/>
      <c r="AD1" s="232"/>
      <c r="AE1" s="232"/>
      <c r="AF1" s="218" t="s">
        <v>49</v>
      </c>
      <c r="AG1" s="233"/>
      <c r="AH1" s="233"/>
      <c r="AI1" s="219"/>
      <c r="AJ1" s="218" t="s">
        <v>50</v>
      </c>
      <c r="AK1" s="233"/>
      <c r="AL1" s="233"/>
      <c r="AM1" s="219"/>
      <c r="AN1" s="228" t="s">
        <v>94</v>
      </c>
      <c r="AO1" s="229"/>
      <c r="AQ1" s="204" t="s">
        <v>49</v>
      </c>
      <c r="AR1" s="214"/>
      <c r="AS1" s="204" t="s">
        <v>50</v>
      </c>
      <c r="AT1" s="214"/>
    </row>
    <row r="2" spans="1:46" ht="67.5" customHeight="1" x14ac:dyDescent="0.35">
      <c r="A2" s="222" t="s">
        <v>0</v>
      </c>
      <c r="D2" s="227" t="s">
        <v>52</v>
      </c>
      <c r="E2" s="227"/>
      <c r="F2" s="227" t="s">
        <v>39</v>
      </c>
      <c r="G2" s="227"/>
      <c r="H2" s="218" t="s">
        <v>101</v>
      </c>
      <c r="I2" s="219"/>
      <c r="J2" s="218" t="s">
        <v>102</v>
      </c>
      <c r="K2" s="219"/>
      <c r="L2" s="227" t="s">
        <v>52</v>
      </c>
      <c r="M2" s="227"/>
      <c r="N2" s="227" t="s">
        <v>39</v>
      </c>
      <c r="O2" s="227"/>
      <c r="P2" s="218" t="s">
        <v>101</v>
      </c>
      <c r="Q2" s="219"/>
      <c r="R2" s="218" t="s">
        <v>102</v>
      </c>
      <c r="S2" s="219"/>
      <c r="T2" s="218" t="s">
        <v>95</v>
      </c>
      <c r="U2" s="229"/>
      <c r="V2" s="218" t="s">
        <v>53</v>
      </c>
      <c r="W2" s="229"/>
      <c r="X2" s="227" t="s">
        <v>37</v>
      </c>
      <c r="Y2" s="220" t="s">
        <v>38</v>
      </c>
      <c r="Z2" s="220" t="s">
        <v>39</v>
      </c>
      <c r="AA2" s="220" t="s">
        <v>101</v>
      </c>
      <c r="AB2" s="220" t="s">
        <v>102</v>
      </c>
      <c r="AC2" s="220" t="s">
        <v>54</v>
      </c>
      <c r="AD2" s="220" t="s">
        <v>53</v>
      </c>
      <c r="AE2" s="220" t="s">
        <v>40</v>
      </c>
      <c r="AF2" s="227" t="s">
        <v>55</v>
      </c>
      <c r="AG2" s="227" t="s">
        <v>2</v>
      </c>
      <c r="AH2" s="220" t="s">
        <v>101</v>
      </c>
      <c r="AI2" s="220" t="s">
        <v>102</v>
      </c>
      <c r="AJ2" s="227" t="s">
        <v>55</v>
      </c>
      <c r="AK2" s="227" t="s">
        <v>2</v>
      </c>
      <c r="AL2" s="220" t="s">
        <v>101</v>
      </c>
      <c r="AM2" s="220" t="s">
        <v>102</v>
      </c>
      <c r="AN2" s="220" t="s">
        <v>96</v>
      </c>
      <c r="AO2" s="220" t="s">
        <v>97</v>
      </c>
      <c r="AQ2" s="203" t="s">
        <v>55</v>
      </c>
      <c r="AR2" s="203" t="s">
        <v>2</v>
      </c>
      <c r="AS2" s="203" t="s">
        <v>55</v>
      </c>
      <c r="AT2" s="203" t="s">
        <v>2</v>
      </c>
    </row>
    <row r="3" spans="1:46" ht="111" x14ac:dyDescent="0.35">
      <c r="A3" s="22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1"/>
      <c r="Z3" s="221"/>
      <c r="AA3" s="221"/>
      <c r="AB3" s="221"/>
      <c r="AC3" s="234"/>
      <c r="AD3" s="221"/>
      <c r="AE3" s="221"/>
      <c r="AF3" s="227"/>
      <c r="AG3" s="227"/>
      <c r="AH3" s="221"/>
      <c r="AI3" s="221"/>
      <c r="AJ3" s="227"/>
      <c r="AK3" s="227"/>
      <c r="AL3" s="221"/>
      <c r="AM3" s="221"/>
      <c r="AN3" s="230"/>
      <c r="AO3" s="230"/>
      <c r="AQ3" s="203"/>
      <c r="AR3" s="203"/>
      <c r="AS3" s="203"/>
      <c r="AT3" s="203"/>
    </row>
    <row r="4" spans="1:46" ht="25.5" customHeight="1" x14ac:dyDescent="0.35">
      <c r="A4" s="143" t="s">
        <v>3</v>
      </c>
      <c r="B4" s="144" t="s">
        <v>106</v>
      </c>
      <c r="C4" s="143"/>
      <c r="D4" s="90">
        <v>2043</v>
      </c>
      <c r="E4" s="90">
        <v>1736.75</v>
      </c>
      <c r="F4" s="90">
        <v>1356.3</v>
      </c>
      <c r="G4" s="90">
        <v>1234.5</v>
      </c>
      <c r="H4" s="90">
        <v>0</v>
      </c>
      <c r="I4" s="90">
        <v>25</v>
      </c>
      <c r="J4" s="90">
        <v>133.19999999999999</v>
      </c>
      <c r="K4" s="90">
        <v>84</v>
      </c>
      <c r="L4" s="90">
        <v>1440</v>
      </c>
      <c r="M4" s="90">
        <v>1044</v>
      </c>
      <c r="N4" s="90">
        <v>1040.49</v>
      </c>
      <c r="O4" s="90">
        <v>1104</v>
      </c>
      <c r="P4" s="90">
        <v>0</v>
      </c>
      <c r="Q4" s="90">
        <v>0</v>
      </c>
      <c r="R4" s="90">
        <v>27.51</v>
      </c>
      <c r="S4" s="90">
        <v>24</v>
      </c>
      <c r="T4" s="90">
        <v>0</v>
      </c>
      <c r="U4" s="90">
        <v>0</v>
      </c>
      <c r="V4" s="90">
        <v>0</v>
      </c>
      <c r="W4" s="90">
        <v>0</v>
      </c>
      <c r="X4" s="90">
        <v>726</v>
      </c>
      <c r="Y4" s="127">
        <f t="shared" ref="Y4:Y30" si="0">SUM(E4+M4)/X4</f>
        <v>3.8302341597796143</v>
      </c>
      <c r="Z4" s="127">
        <f t="shared" ref="Z4:Z30" si="1">SUM(G4+O4)/X4</f>
        <v>3.2210743801652892</v>
      </c>
      <c r="AA4" s="127">
        <f t="shared" ref="AA4:AA30" si="2">SUM(I4+Q4)/X4</f>
        <v>3.4435261707988982E-2</v>
      </c>
      <c r="AB4" s="127">
        <f>SUM(K4+S4)/X4</f>
        <v>0.1487603305785124</v>
      </c>
      <c r="AC4" s="115">
        <f>SUM(U4)/X4</f>
        <v>0</v>
      </c>
      <c r="AD4" s="90">
        <f>SUM(W4)/X4</f>
        <v>0</v>
      </c>
      <c r="AE4" s="138">
        <f>SUM(Y4:AD4)</f>
        <v>7.2345041322314048</v>
      </c>
      <c r="AF4" s="128">
        <f>(E4)/D4</f>
        <v>0.85009789525208024</v>
      </c>
      <c r="AG4" s="128">
        <f>IFERROR(G4/F4,0)</f>
        <v>0.91019685910196857</v>
      </c>
      <c r="AH4" s="128">
        <f>IFERROR(I4/H4,0)</f>
        <v>0</v>
      </c>
      <c r="AI4" s="128">
        <f>IFERROR(K4/J4,0)</f>
        <v>0.63063063063063074</v>
      </c>
      <c r="AJ4" s="128">
        <f>M4/L4</f>
        <v>0.72499999999999998</v>
      </c>
      <c r="AK4" s="128">
        <f>O4/N4</f>
        <v>1.0610385491451144</v>
      </c>
      <c r="AL4" s="128">
        <f>IFERROR(P4/Q4,0)</f>
        <v>0</v>
      </c>
      <c r="AM4" s="128">
        <f>IFERROR(S4/R4,0)</f>
        <v>0.8724100327153762</v>
      </c>
      <c r="AN4" s="128">
        <f>IFERROR(U4/T4,0)</f>
        <v>0</v>
      </c>
      <c r="AO4" s="128">
        <f>IFERROR(W4/V4,0)</f>
        <v>0</v>
      </c>
      <c r="AQ4" s="131">
        <f t="shared" ref="AQ4:AQ30" si="3">SUM(E4+I4)/(D4+H4)</f>
        <v>0.86233480176211452</v>
      </c>
      <c r="AR4" s="131">
        <f t="shared" ref="AR4:AR30" si="4">SUM(G4+K4)/(F4+J4)</f>
        <v>0.88519637462235645</v>
      </c>
      <c r="AS4" s="131">
        <f>SUM(M4+Q4)/(L4+P4)</f>
        <v>0.72499999999999998</v>
      </c>
      <c r="AT4" s="131">
        <f>SUM(O4+S4)/(N4+R4)</f>
        <v>1.0561797752808988</v>
      </c>
    </row>
    <row r="5" spans="1:46" ht="25.5" customHeight="1" x14ac:dyDescent="0.35">
      <c r="A5" s="143" t="s">
        <v>4</v>
      </c>
      <c r="B5" s="144" t="s">
        <v>116</v>
      </c>
      <c r="C5" s="143"/>
      <c r="D5" s="146">
        <v>1313.45</v>
      </c>
      <c r="E5" s="146">
        <v>1266</v>
      </c>
      <c r="F5" s="146">
        <v>1755.42</v>
      </c>
      <c r="G5" s="146">
        <v>1376.5</v>
      </c>
      <c r="H5" s="90">
        <v>770.55</v>
      </c>
      <c r="I5" s="146">
        <v>175.5</v>
      </c>
      <c r="J5" s="90">
        <v>118.08</v>
      </c>
      <c r="K5" s="146">
        <v>0</v>
      </c>
      <c r="L5" s="91">
        <v>1304.1199999999999</v>
      </c>
      <c r="M5" s="91">
        <v>1143</v>
      </c>
      <c r="N5" s="92">
        <v>1397.37</v>
      </c>
      <c r="O5" s="91">
        <v>1313</v>
      </c>
      <c r="P5" s="90">
        <v>135.88</v>
      </c>
      <c r="Q5" s="92">
        <v>72</v>
      </c>
      <c r="R5" s="90">
        <v>42.63</v>
      </c>
      <c r="S5" s="92">
        <v>0</v>
      </c>
      <c r="T5" s="90">
        <v>0</v>
      </c>
      <c r="U5" s="92">
        <v>0</v>
      </c>
      <c r="V5" s="92">
        <v>0</v>
      </c>
      <c r="W5" s="92">
        <v>0</v>
      </c>
      <c r="X5" s="92">
        <v>827</v>
      </c>
      <c r="Y5" s="127">
        <f t="shared" si="0"/>
        <v>2.912938331318017</v>
      </c>
      <c r="Z5" s="127">
        <f t="shared" si="1"/>
        <v>3.2521160822249091</v>
      </c>
      <c r="AA5" s="127">
        <f t="shared" si="2"/>
        <v>0.29927448609431678</v>
      </c>
      <c r="AB5" s="127">
        <f t="shared" ref="AB5:AB20" si="5">SUM(K5+S5)/X5</f>
        <v>0</v>
      </c>
      <c r="AC5" s="127">
        <f t="shared" ref="AC5:AC20" si="6">SUM(U5)/X5</f>
        <v>0</v>
      </c>
      <c r="AD5" s="129">
        <f t="shared" ref="AD5:AD20" si="7">SUM(W5)/X5</f>
        <v>0</v>
      </c>
      <c r="AE5" s="137">
        <f t="shared" ref="AE5:AE20" si="8">SUM(Y5:AD5)</f>
        <v>6.4643288996372421</v>
      </c>
      <c r="AF5" s="128">
        <f t="shared" ref="AF5:AF30" si="9">(E5)/D5</f>
        <v>0.96387376755871934</v>
      </c>
      <c r="AG5" s="128">
        <f t="shared" ref="AG5:AG30" si="10">IFERROR(G5/F5,0)</f>
        <v>0.78414282621822695</v>
      </c>
      <c r="AH5" s="128">
        <f t="shared" ref="AH5:AH30" si="11">IFERROR(I5/H5,0)</f>
        <v>0.22775939264161962</v>
      </c>
      <c r="AI5" s="128">
        <f t="shared" ref="AI5:AI30" si="12">IFERROR(K5/J5,0)</f>
        <v>0</v>
      </c>
      <c r="AJ5" s="128">
        <f t="shared" ref="AJ5:AJ30" si="13">M5/L5</f>
        <v>0.87645308713922043</v>
      </c>
      <c r="AK5" s="128">
        <f t="shared" ref="AK5:AK30" si="14">O5/N5</f>
        <v>0.93962229044562295</v>
      </c>
      <c r="AL5" s="128">
        <f t="shared" ref="AL5:AL30" si="15">IFERROR(P5/Q5,0)</f>
        <v>1.8872222222222221</v>
      </c>
      <c r="AM5" s="128">
        <f t="shared" ref="AM5:AM30" si="16">IFERROR(S5/R5,0)</f>
        <v>0</v>
      </c>
      <c r="AN5" s="128">
        <f t="shared" ref="AN5:AN30" si="17">IFERROR(U5/T5,0)</f>
        <v>0</v>
      </c>
      <c r="AO5" s="128">
        <f t="shared" ref="AO5:AO30" si="18">IFERROR(W5/V5,0)</f>
        <v>0</v>
      </c>
      <c r="AQ5" s="131">
        <f t="shared" si="3"/>
        <v>0.69169865642994244</v>
      </c>
      <c r="AR5" s="131">
        <f t="shared" si="4"/>
        <v>0.73472111022151054</v>
      </c>
      <c r="AS5" s="131">
        <f t="shared" ref="AS5:AS28" si="19">SUM(M5+Q5)/(L5+P5)</f>
        <v>0.84375</v>
      </c>
      <c r="AT5" s="131">
        <f t="shared" ref="AT5:AT28" si="20">SUM(O5+S5)/(N5+R5)</f>
        <v>0.91180555555555554</v>
      </c>
    </row>
    <row r="6" spans="1:46" ht="25.5" customHeight="1" x14ac:dyDescent="0.35">
      <c r="A6" s="143" t="s">
        <v>5</v>
      </c>
      <c r="B6" s="144" t="s">
        <v>107</v>
      </c>
      <c r="C6" s="143"/>
      <c r="D6" s="90">
        <v>2198.3200000000002</v>
      </c>
      <c r="E6" s="91">
        <v>1579</v>
      </c>
      <c r="F6" s="91">
        <v>1454</v>
      </c>
      <c r="G6" s="91">
        <v>1057</v>
      </c>
      <c r="H6" s="90">
        <v>210.68</v>
      </c>
      <c r="I6" s="91">
        <v>156</v>
      </c>
      <c r="J6" s="90">
        <v>0</v>
      </c>
      <c r="K6" s="91">
        <v>0</v>
      </c>
      <c r="L6" s="91">
        <v>969.25</v>
      </c>
      <c r="M6" s="91">
        <v>1044</v>
      </c>
      <c r="N6" s="92">
        <v>1440</v>
      </c>
      <c r="O6" s="91">
        <v>1128</v>
      </c>
      <c r="P6" s="90">
        <v>110.75</v>
      </c>
      <c r="Q6" s="92">
        <v>24</v>
      </c>
      <c r="R6" s="90">
        <v>0</v>
      </c>
      <c r="S6" s="92">
        <v>0</v>
      </c>
      <c r="T6" s="90">
        <v>0</v>
      </c>
      <c r="U6" s="147">
        <v>0</v>
      </c>
      <c r="V6" s="92">
        <v>0</v>
      </c>
      <c r="W6" s="92">
        <v>0</v>
      </c>
      <c r="X6" s="92">
        <v>982</v>
      </c>
      <c r="Y6" s="127">
        <f t="shared" si="0"/>
        <v>2.6710794297352343</v>
      </c>
      <c r="Z6" s="127">
        <f t="shared" si="1"/>
        <v>2.225050916496945</v>
      </c>
      <c r="AA6" s="127">
        <f t="shared" si="2"/>
        <v>0.18329938900203666</v>
      </c>
      <c r="AB6" s="127">
        <f t="shared" si="5"/>
        <v>0</v>
      </c>
      <c r="AC6" s="127">
        <f t="shared" si="6"/>
        <v>0</v>
      </c>
      <c r="AD6" s="129">
        <f t="shared" si="7"/>
        <v>0</v>
      </c>
      <c r="AE6" s="137">
        <f t="shared" si="8"/>
        <v>5.0794297352342159</v>
      </c>
      <c r="AF6" s="128">
        <f t="shared" si="9"/>
        <v>0.71827577422759192</v>
      </c>
      <c r="AG6" s="128">
        <f t="shared" si="10"/>
        <v>0.72696011004126548</v>
      </c>
      <c r="AH6" s="128">
        <f t="shared" si="11"/>
        <v>0.74045946459084866</v>
      </c>
      <c r="AI6" s="128">
        <f t="shared" si="12"/>
        <v>0</v>
      </c>
      <c r="AJ6" s="128">
        <f t="shared" si="13"/>
        <v>1.0771214856848079</v>
      </c>
      <c r="AK6" s="128">
        <f t="shared" si="14"/>
        <v>0.78333333333333333</v>
      </c>
      <c r="AL6" s="128">
        <f t="shared" si="15"/>
        <v>4.614583333333333</v>
      </c>
      <c r="AM6" s="128">
        <f t="shared" si="16"/>
        <v>0</v>
      </c>
      <c r="AN6" s="128">
        <f t="shared" si="17"/>
        <v>0</v>
      </c>
      <c r="AO6" s="128">
        <f t="shared" si="18"/>
        <v>0</v>
      </c>
      <c r="AQ6" s="131">
        <f t="shared" si="3"/>
        <v>0.72021585720215853</v>
      </c>
      <c r="AR6" s="131">
        <f t="shared" si="4"/>
        <v>0.72696011004126548</v>
      </c>
      <c r="AS6" s="131">
        <f t="shared" si="19"/>
        <v>0.98888888888888893</v>
      </c>
      <c r="AT6" s="131">
        <f t="shared" si="20"/>
        <v>0.78333333333333333</v>
      </c>
    </row>
    <row r="7" spans="1:46" ht="25.25" customHeight="1" x14ac:dyDescent="0.35">
      <c r="A7" s="143" t="s">
        <v>6</v>
      </c>
      <c r="B7" s="144" t="s">
        <v>117</v>
      </c>
      <c r="C7" s="143"/>
      <c r="D7" s="90">
        <v>1944</v>
      </c>
      <c r="E7" s="91">
        <v>1240.5</v>
      </c>
      <c r="F7" s="91">
        <v>971.17</v>
      </c>
      <c r="G7" s="91">
        <v>866.5</v>
      </c>
      <c r="H7" s="90">
        <v>0</v>
      </c>
      <c r="I7" s="91">
        <v>0</v>
      </c>
      <c r="J7" s="90">
        <v>126.83</v>
      </c>
      <c r="K7" s="91">
        <v>43.5</v>
      </c>
      <c r="L7" s="91">
        <v>720</v>
      </c>
      <c r="M7" s="91">
        <v>719.5</v>
      </c>
      <c r="N7" s="92">
        <v>686.12</v>
      </c>
      <c r="O7" s="91">
        <v>732</v>
      </c>
      <c r="P7" s="90">
        <v>0</v>
      </c>
      <c r="Q7" s="92">
        <v>0</v>
      </c>
      <c r="R7" s="90">
        <v>33.880000000000003</v>
      </c>
      <c r="S7" s="92">
        <v>24</v>
      </c>
      <c r="T7" s="90">
        <v>0</v>
      </c>
      <c r="U7" s="92">
        <v>0</v>
      </c>
      <c r="V7" s="92">
        <v>0</v>
      </c>
      <c r="W7" s="92">
        <v>0</v>
      </c>
      <c r="X7" s="92">
        <v>550</v>
      </c>
      <c r="Y7" s="127">
        <f t="shared" si="0"/>
        <v>3.5636363636363635</v>
      </c>
      <c r="Z7" s="127">
        <f t="shared" si="1"/>
        <v>2.9063636363636363</v>
      </c>
      <c r="AA7" s="127">
        <f t="shared" si="2"/>
        <v>0</v>
      </c>
      <c r="AB7" s="127">
        <f t="shared" si="5"/>
        <v>0.12272727272727273</v>
      </c>
      <c r="AC7" s="127">
        <f t="shared" si="6"/>
        <v>0</v>
      </c>
      <c r="AD7" s="129">
        <f t="shared" si="7"/>
        <v>0</v>
      </c>
      <c r="AE7" s="137">
        <f t="shared" si="8"/>
        <v>6.5927272727272728</v>
      </c>
      <c r="AF7" s="128">
        <f t="shared" si="9"/>
        <v>0.63811728395061729</v>
      </c>
      <c r="AG7" s="128">
        <f t="shared" si="10"/>
        <v>0.89222278282895895</v>
      </c>
      <c r="AH7" s="128">
        <f t="shared" si="11"/>
        <v>0</v>
      </c>
      <c r="AI7" s="128">
        <f t="shared" si="12"/>
        <v>0.34297879050697783</v>
      </c>
      <c r="AJ7" s="128">
        <f t="shared" si="13"/>
        <v>0.99930555555555556</v>
      </c>
      <c r="AK7" s="128">
        <f t="shared" si="14"/>
        <v>1.0668687693114907</v>
      </c>
      <c r="AL7" s="128">
        <f t="shared" si="15"/>
        <v>0</v>
      </c>
      <c r="AM7" s="128">
        <f t="shared" si="16"/>
        <v>0.70838252656434464</v>
      </c>
      <c r="AN7" s="128">
        <f t="shared" si="17"/>
        <v>0</v>
      </c>
      <c r="AO7" s="128">
        <f t="shared" si="18"/>
        <v>0</v>
      </c>
      <c r="AQ7" s="131">
        <f t="shared" si="3"/>
        <v>0.63811728395061729</v>
      </c>
      <c r="AR7" s="131">
        <f t="shared" si="4"/>
        <v>0.82877959927140255</v>
      </c>
      <c r="AS7" s="131">
        <f t="shared" si="19"/>
        <v>0.99930555555555556</v>
      </c>
      <c r="AT7" s="131">
        <f t="shared" si="20"/>
        <v>1.05</v>
      </c>
    </row>
    <row r="8" spans="1:46" ht="25.5" customHeight="1" x14ac:dyDescent="0.35">
      <c r="A8" s="143" t="s">
        <v>7</v>
      </c>
      <c r="B8" s="144" t="s">
        <v>117</v>
      </c>
      <c r="C8" s="143"/>
      <c r="D8" s="90">
        <v>1334</v>
      </c>
      <c r="E8" s="91">
        <v>938</v>
      </c>
      <c r="F8" s="91">
        <v>1494</v>
      </c>
      <c r="G8" s="91">
        <v>1074</v>
      </c>
      <c r="H8" s="90">
        <v>0</v>
      </c>
      <c r="I8" s="91">
        <v>0</v>
      </c>
      <c r="J8" s="90">
        <v>0</v>
      </c>
      <c r="K8" s="91">
        <v>0</v>
      </c>
      <c r="L8" s="91">
        <v>720</v>
      </c>
      <c r="M8" s="91">
        <v>720</v>
      </c>
      <c r="N8" s="92">
        <v>720</v>
      </c>
      <c r="O8" s="91">
        <v>696</v>
      </c>
      <c r="P8" s="90">
        <v>0</v>
      </c>
      <c r="Q8" s="92">
        <v>0</v>
      </c>
      <c r="R8" s="90">
        <v>0</v>
      </c>
      <c r="S8" s="92">
        <v>0</v>
      </c>
      <c r="T8" s="90">
        <v>0</v>
      </c>
      <c r="U8" s="92">
        <v>0</v>
      </c>
      <c r="V8" s="92">
        <v>0</v>
      </c>
      <c r="W8" s="92">
        <v>0</v>
      </c>
      <c r="X8" s="92">
        <v>614</v>
      </c>
      <c r="Y8" s="127">
        <f t="shared" si="0"/>
        <v>2.7003257328990227</v>
      </c>
      <c r="Z8" s="127">
        <f t="shared" si="1"/>
        <v>2.8827361563517915</v>
      </c>
      <c r="AA8" s="127">
        <f t="shared" si="2"/>
        <v>0</v>
      </c>
      <c r="AB8" s="127">
        <f t="shared" si="5"/>
        <v>0</v>
      </c>
      <c r="AC8" s="127">
        <f t="shared" si="6"/>
        <v>0</v>
      </c>
      <c r="AD8" s="129">
        <f t="shared" si="7"/>
        <v>0</v>
      </c>
      <c r="AE8" s="137">
        <f t="shared" si="8"/>
        <v>5.5830618892508141</v>
      </c>
      <c r="AF8" s="128">
        <f t="shared" si="9"/>
        <v>0.70314842578710646</v>
      </c>
      <c r="AG8" s="128">
        <f t="shared" si="10"/>
        <v>0.71887550200803207</v>
      </c>
      <c r="AH8" s="128">
        <f t="shared" si="11"/>
        <v>0</v>
      </c>
      <c r="AI8" s="128">
        <f t="shared" si="12"/>
        <v>0</v>
      </c>
      <c r="AJ8" s="128">
        <f t="shared" si="13"/>
        <v>1</v>
      </c>
      <c r="AK8" s="128">
        <f t="shared" si="14"/>
        <v>0.96666666666666667</v>
      </c>
      <c r="AL8" s="128">
        <f t="shared" si="15"/>
        <v>0</v>
      </c>
      <c r="AM8" s="128">
        <f t="shared" si="16"/>
        <v>0</v>
      </c>
      <c r="AN8" s="128">
        <f t="shared" si="17"/>
        <v>0</v>
      </c>
      <c r="AO8" s="128">
        <f t="shared" si="18"/>
        <v>0</v>
      </c>
      <c r="AQ8" s="131">
        <f t="shared" si="3"/>
        <v>0.70314842578710646</v>
      </c>
      <c r="AR8" s="131">
        <f t="shared" si="4"/>
        <v>0.71887550200803207</v>
      </c>
      <c r="AS8" s="131">
        <f t="shared" si="19"/>
        <v>1</v>
      </c>
      <c r="AT8" s="131">
        <f t="shared" si="20"/>
        <v>0.96666666666666667</v>
      </c>
    </row>
    <row r="9" spans="1:46" ht="25.5" customHeight="1" x14ac:dyDescent="0.35">
      <c r="A9" s="143" t="s">
        <v>8</v>
      </c>
      <c r="B9" s="144" t="s">
        <v>108</v>
      </c>
      <c r="C9" s="143"/>
      <c r="D9" s="90">
        <v>3108.5</v>
      </c>
      <c r="E9" s="91">
        <v>2521</v>
      </c>
      <c r="F9" s="91">
        <v>1177.74</v>
      </c>
      <c r="G9" s="91">
        <v>570.25</v>
      </c>
      <c r="H9" s="90">
        <v>0</v>
      </c>
      <c r="I9" s="91">
        <v>0</v>
      </c>
      <c r="J9" s="90">
        <v>73.260000000000005</v>
      </c>
      <c r="K9" s="91">
        <v>67.5</v>
      </c>
      <c r="L9" s="91">
        <v>2160</v>
      </c>
      <c r="M9" s="91">
        <v>2223.52</v>
      </c>
      <c r="N9" s="92">
        <v>632.54</v>
      </c>
      <c r="O9" s="91">
        <v>543.5</v>
      </c>
      <c r="P9" s="90">
        <v>0</v>
      </c>
      <c r="Q9" s="92">
        <v>0</v>
      </c>
      <c r="R9" s="90">
        <v>87.46</v>
      </c>
      <c r="S9" s="92">
        <v>24</v>
      </c>
      <c r="T9" s="90">
        <v>0</v>
      </c>
      <c r="U9" s="92">
        <v>0</v>
      </c>
      <c r="V9" s="92">
        <v>0</v>
      </c>
      <c r="W9" s="92">
        <v>0</v>
      </c>
      <c r="X9" s="92">
        <v>573</v>
      </c>
      <c r="Y9" s="127">
        <f t="shared" si="0"/>
        <v>8.2801396160558465</v>
      </c>
      <c r="Z9" s="127">
        <f t="shared" si="1"/>
        <v>1.9437172774869109</v>
      </c>
      <c r="AA9" s="127">
        <f t="shared" si="2"/>
        <v>0</v>
      </c>
      <c r="AB9" s="127">
        <f t="shared" si="5"/>
        <v>0.15968586387434555</v>
      </c>
      <c r="AC9" s="127">
        <f t="shared" si="6"/>
        <v>0</v>
      </c>
      <c r="AD9" s="129">
        <f t="shared" si="7"/>
        <v>0</v>
      </c>
      <c r="AE9" s="137">
        <f t="shared" si="8"/>
        <v>10.383542757417104</v>
      </c>
      <c r="AF9" s="128">
        <f t="shared" si="9"/>
        <v>0.81100209104069487</v>
      </c>
      <c r="AG9" s="128">
        <f t="shared" si="10"/>
        <v>0.48419005892641837</v>
      </c>
      <c r="AH9" s="128">
        <f t="shared" si="11"/>
        <v>0</v>
      </c>
      <c r="AI9" s="128">
        <f t="shared" si="12"/>
        <v>0.92137592137592128</v>
      </c>
      <c r="AJ9" s="128">
        <f t="shared" si="13"/>
        <v>1.0294074074074073</v>
      </c>
      <c r="AK9" s="128">
        <f t="shared" si="14"/>
        <v>0.85923419862775485</v>
      </c>
      <c r="AL9" s="128">
        <f t="shared" si="15"/>
        <v>0</v>
      </c>
      <c r="AM9" s="128">
        <f t="shared" si="16"/>
        <v>0.27441115938714844</v>
      </c>
      <c r="AN9" s="128">
        <f t="shared" si="17"/>
        <v>0</v>
      </c>
      <c r="AO9" s="128">
        <f t="shared" si="18"/>
        <v>0</v>
      </c>
      <c r="AQ9" s="131">
        <f t="shared" si="3"/>
        <v>0.81100209104069487</v>
      </c>
      <c r="AR9" s="131">
        <f t="shared" si="4"/>
        <v>0.50979216626698642</v>
      </c>
      <c r="AS9" s="131">
        <f t="shared" si="19"/>
        <v>1.0294074074074073</v>
      </c>
      <c r="AT9" s="131">
        <f t="shared" si="20"/>
        <v>0.78819444444444442</v>
      </c>
    </row>
    <row r="10" spans="1:46" ht="25.5" customHeight="1" x14ac:dyDescent="0.35">
      <c r="A10" s="143" t="s">
        <v>9</v>
      </c>
      <c r="B10" s="144" t="s">
        <v>106</v>
      </c>
      <c r="C10" s="143"/>
      <c r="D10" s="90">
        <v>1959</v>
      </c>
      <c r="E10" s="91">
        <v>1332.5</v>
      </c>
      <c r="F10" s="91">
        <v>1578</v>
      </c>
      <c r="G10" s="91">
        <v>1231.5</v>
      </c>
      <c r="H10" s="90">
        <v>0</v>
      </c>
      <c r="I10" s="91">
        <v>0</v>
      </c>
      <c r="J10" s="90">
        <v>0</v>
      </c>
      <c r="K10" s="91">
        <v>0</v>
      </c>
      <c r="L10" s="91">
        <v>1080</v>
      </c>
      <c r="M10" s="91">
        <v>756</v>
      </c>
      <c r="N10" s="92">
        <v>1440</v>
      </c>
      <c r="O10" s="91">
        <v>1471.75</v>
      </c>
      <c r="P10" s="90">
        <v>0</v>
      </c>
      <c r="Q10" s="92">
        <v>0</v>
      </c>
      <c r="R10" s="90">
        <v>0</v>
      </c>
      <c r="S10" s="92">
        <v>0</v>
      </c>
      <c r="T10" s="90">
        <v>0</v>
      </c>
      <c r="U10" s="92">
        <v>0</v>
      </c>
      <c r="V10" s="92">
        <v>0</v>
      </c>
      <c r="W10" s="92">
        <v>0</v>
      </c>
      <c r="X10" s="92">
        <v>717</v>
      </c>
      <c r="Y10" s="127">
        <f t="shared" si="0"/>
        <v>2.9128312412831243</v>
      </c>
      <c r="Z10" s="127">
        <f t="shared" si="1"/>
        <v>3.7702231520223153</v>
      </c>
      <c r="AA10" s="127">
        <f t="shared" si="2"/>
        <v>0</v>
      </c>
      <c r="AB10" s="127">
        <f t="shared" si="5"/>
        <v>0</v>
      </c>
      <c r="AC10" s="127">
        <f t="shared" si="6"/>
        <v>0</v>
      </c>
      <c r="AD10" s="129">
        <f t="shared" si="7"/>
        <v>0</v>
      </c>
      <c r="AE10" s="137">
        <f t="shared" si="8"/>
        <v>6.68305439330544</v>
      </c>
      <c r="AF10" s="128">
        <f t="shared" si="9"/>
        <v>0.680193976518632</v>
      </c>
      <c r="AG10" s="128">
        <f t="shared" si="10"/>
        <v>0.78041825095057038</v>
      </c>
      <c r="AH10" s="128">
        <f t="shared" si="11"/>
        <v>0</v>
      </c>
      <c r="AI10" s="128">
        <f t="shared" si="12"/>
        <v>0</v>
      </c>
      <c r="AJ10" s="128">
        <f t="shared" si="13"/>
        <v>0.7</v>
      </c>
      <c r="AK10" s="128">
        <f t="shared" si="14"/>
        <v>1.0220486111111111</v>
      </c>
      <c r="AL10" s="128">
        <f t="shared" si="15"/>
        <v>0</v>
      </c>
      <c r="AM10" s="128">
        <f t="shared" si="16"/>
        <v>0</v>
      </c>
      <c r="AN10" s="128">
        <f t="shared" si="17"/>
        <v>0</v>
      </c>
      <c r="AO10" s="128">
        <f t="shared" si="18"/>
        <v>0</v>
      </c>
      <c r="AQ10" s="131">
        <f t="shared" si="3"/>
        <v>0.680193976518632</v>
      </c>
      <c r="AR10" s="131">
        <f t="shared" si="4"/>
        <v>0.78041825095057038</v>
      </c>
      <c r="AS10" s="131">
        <f t="shared" si="19"/>
        <v>0.7</v>
      </c>
      <c r="AT10" s="131">
        <f t="shared" si="20"/>
        <v>1.0220486111111111</v>
      </c>
    </row>
    <row r="11" spans="1:46" ht="25.5" customHeight="1" x14ac:dyDescent="0.35">
      <c r="A11" s="143" t="s">
        <v>10</v>
      </c>
      <c r="B11" s="144" t="s">
        <v>116</v>
      </c>
      <c r="C11" s="143"/>
      <c r="D11" s="90">
        <v>1210.5</v>
      </c>
      <c r="E11" s="91">
        <v>886.5</v>
      </c>
      <c r="F11" s="91">
        <v>373.5</v>
      </c>
      <c r="G11" s="91">
        <v>274.5</v>
      </c>
      <c r="H11" s="90">
        <v>0</v>
      </c>
      <c r="I11" s="91">
        <v>0</v>
      </c>
      <c r="J11" s="90">
        <v>0</v>
      </c>
      <c r="K11" s="91">
        <v>0</v>
      </c>
      <c r="L11" s="91">
        <v>720</v>
      </c>
      <c r="M11" s="91">
        <v>745</v>
      </c>
      <c r="N11" s="92">
        <v>360</v>
      </c>
      <c r="O11" s="91">
        <v>382</v>
      </c>
      <c r="P11" s="90">
        <v>0</v>
      </c>
      <c r="Q11" s="92">
        <v>0</v>
      </c>
      <c r="R11" s="90">
        <v>0</v>
      </c>
      <c r="S11" s="92">
        <v>0</v>
      </c>
      <c r="T11" s="90">
        <v>0</v>
      </c>
      <c r="U11" s="92">
        <v>0</v>
      </c>
      <c r="V11" s="92">
        <v>0</v>
      </c>
      <c r="W11" s="92">
        <v>0</v>
      </c>
      <c r="X11" s="92">
        <v>212</v>
      </c>
      <c r="Y11" s="127">
        <f t="shared" si="0"/>
        <v>7.6957547169811322</v>
      </c>
      <c r="Z11" s="127">
        <f t="shared" si="1"/>
        <v>3.0966981132075473</v>
      </c>
      <c r="AA11" s="127">
        <f t="shared" si="2"/>
        <v>0</v>
      </c>
      <c r="AB11" s="127">
        <f t="shared" si="5"/>
        <v>0</v>
      </c>
      <c r="AC11" s="127">
        <f t="shared" si="6"/>
        <v>0</v>
      </c>
      <c r="AD11" s="129">
        <f t="shared" si="7"/>
        <v>0</v>
      </c>
      <c r="AE11" s="137">
        <f t="shared" si="8"/>
        <v>10.79245283018868</v>
      </c>
      <c r="AF11" s="128">
        <f t="shared" si="9"/>
        <v>0.73234200743494426</v>
      </c>
      <c r="AG11" s="128">
        <f t="shared" si="10"/>
        <v>0.73493975903614461</v>
      </c>
      <c r="AH11" s="128">
        <f t="shared" si="11"/>
        <v>0</v>
      </c>
      <c r="AI11" s="128">
        <f t="shared" si="12"/>
        <v>0</v>
      </c>
      <c r="AJ11" s="128">
        <f t="shared" si="13"/>
        <v>1.0347222222222223</v>
      </c>
      <c r="AK11" s="128">
        <f t="shared" si="14"/>
        <v>1.0611111111111111</v>
      </c>
      <c r="AL11" s="128">
        <f t="shared" si="15"/>
        <v>0</v>
      </c>
      <c r="AM11" s="128">
        <f t="shared" si="16"/>
        <v>0</v>
      </c>
      <c r="AN11" s="128">
        <f t="shared" si="17"/>
        <v>0</v>
      </c>
      <c r="AO11" s="128">
        <f t="shared" si="18"/>
        <v>0</v>
      </c>
      <c r="AQ11" s="131">
        <f t="shared" si="3"/>
        <v>0.73234200743494426</v>
      </c>
      <c r="AR11" s="131">
        <f t="shared" si="4"/>
        <v>0.73493975903614461</v>
      </c>
      <c r="AS11" s="131">
        <f t="shared" si="19"/>
        <v>1.0347222222222223</v>
      </c>
      <c r="AT11" s="131">
        <f t="shared" si="20"/>
        <v>1.0611111111111111</v>
      </c>
    </row>
    <row r="12" spans="1:46" ht="25.5" customHeight="1" x14ac:dyDescent="0.35">
      <c r="A12" s="143" t="s">
        <v>43</v>
      </c>
      <c r="B12" s="144" t="s">
        <v>109</v>
      </c>
      <c r="C12" s="143"/>
      <c r="D12" s="90">
        <v>1746</v>
      </c>
      <c r="E12" s="91">
        <v>1417</v>
      </c>
      <c r="F12" s="91">
        <v>1645.8899999999999</v>
      </c>
      <c r="G12" s="91">
        <v>1366</v>
      </c>
      <c r="H12" s="90">
        <v>0</v>
      </c>
      <c r="I12" s="91">
        <v>0</v>
      </c>
      <c r="J12" s="90">
        <v>233.61</v>
      </c>
      <c r="K12" s="91">
        <v>24</v>
      </c>
      <c r="L12" s="91">
        <v>1068</v>
      </c>
      <c r="M12" s="91">
        <v>1014.5</v>
      </c>
      <c r="N12" s="92">
        <v>992.18000000000006</v>
      </c>
      <c r="O12" s="91">
        <v>1176.5</v>
      </c>
      <c r="P12" s="90">
        <v>0</v>
      </c>
      <c r="Q12" s="92">
        <v>0</v>
      </c>
      <c r="R12" s="90">
        <v>87.82</v>
      </c>
      <c r="S12" s="92">
        <v>0</v>
      </c>
      <c r="T12" s="90">
        <v>128.57</v>
      </c>
      <c r="U12" s="92">
        <v>150</v>
      </c>
      <c r="V12" s="92">
        <v>0</v>
      </c>
      <c r="W12" s="92">
        <v>0</v>
      </c>
      <c r="X12" s="92">
        <v>768</v>
      </c>
      <c r="Y12" s="127">
        <f t="shared" si="0"/>
        <v>3.166015625</v>
      </c>
      <c r="Z12" s="127">
        <f t="shared" si="1"/>
        <v>3.310546875</v>
      </c>
      <c r="AA12" s="127">
        <f t="shared" si="2"/>
        <v>0</v>
      </c>
      <c r="AB12" s="127">
        <f t="shared" si="5"/>
        <v>3.125E-2</v>
      </c>
      <c r="AC12" s="127">
        <f t="shared" si="6"/>
        <v>0.1953125</v>
      </c>
      <c r="AD12" s="129">
        <f t="shared" si="7"/>
        <v>0</v>
      </c>
      <c r="AE12" s="137">
        <f t="shared" si="8"/>
        <v>6.703125</v>
      </c>
      <c r="AF12" s="128">
        <f t="shared" si="9"/>
        <v>0.81156930126002291</v>
      </c>
      <c r="AG12" s="128">
        <f t="shared" si="10"/>
        <v>0.82994610818462966</v>
      </c>
      <c r="AH12" s="128">
        <f t="shared" si="11"/>
        <v>0</v>
      </c>
      <c r="AI12" s="128">
        <f t="shared" si="12"/>
        <v>0.10273532811095415</v>
      </c>
      <c r="AJ12" s="128">
        <f t="shared" si="13"/>
        <v>0.94990636704119846</v>
      </c>
      <c r="AK12" s="128">
        <f t="shared" si="14"/>
        <v>1.1857727428490796</v>
      </c>
      <c r="AL12" s="128">
        <f t="shared" si="15"/>
        <v>0</v>
      </c>
      <c r="AM12" s="128">
        <f t="shared" si="16"/>
        <v>0</v>
      </c>
      <c r="AN12" s="128">
        <f t="shared" si="17"/>
        <v>1.1666796297736641</v>
      </c>
      <c r="AO12" s="128">
        <f t="shared" si="18"/>
        <v>0</v>
      </c>
      <c r="AQ12" s="131">
        <f t="shared" si="3"/>
        <v>0.81156930126002291</v>
      </c>
      <c r="AR12" s="131">
        <f t="shared" si="4"/>
        <v>0.73955839318967809</v>
      </c>
      <c r="AS12" s="131">
        <f t="shared" si="19"/>
        <v>0.94990636704119846</v>
      </c>
      <c r="AT12" s="131">
        <f t="shared" si="20"/>
        <v>1.0893518518518519</v>
      </c>
    </row>
    <row r="13" spans="1:46" ht="25.5" customHeight="1" x14ac:dyDescent="0.35">
      <c r="A13" s="143" t="s">
        <v>11</v>
      </c>
      <c r="B13" s="144" t="s">
        <v>117</v>
      </c>
      <c r="C13" s="143"/>
      <c r="D13" s="90">
        <v>1632</v>
      </c>
      <c r="E13" s="91">
        <v>904.08</v>
      </c>
      <c r="F13" s="91">
        <v>1447</v>
      </c>
      <c r="G13" s="91">
        <v>1159.5</v>
      </c>
      <c r="H13" s="90">
        <v>0</v>
      </c>
      <c r="I13" s="91">
        <v>0</v>
      </c>
      <c r="J13" s="90">
        <v>119</v>
      </c>
      <c r="K13" s="91">
        <v>116</v>
      </c>
      <c r="L13" s="91">
        <v>1080</v>
      </c>
      <c r="M13" s="91">
        <v>1092</v>
      </c>
      <c r="N13" s="92">
        <v>1038.28</v>
      </c>
      <c r="O13" s="91">
        <v>888.5</v>
      </c>
      <c r="P13" s="90">
        <v>0</v>
      </c>
      <c r="Q13" s="92">
        <v>0</v>
      </c>
      <c r="R13" s="90">
        <v>41.72</v>
      </c>
      <c r="S13" s="92">
        <v>0</v>
      </c>
      <c r="T13" s="90">
        <v>0</v>
      </c>
      <c r="U13" s="92">
        <v>0</v>
      </c>
      <c r="V13" s="92">
        <v>0</v>
      </c>
      <c r="W13" s="92">
        <v>0</v>
      </c>
      <c r="X13" s="92">
        <v>603</v>
      </c>
      <c r="Y13" s="127">
        <f t="shared" si="0"/>
        <v>3.3102487562189054</v>
      </c>
      <c r="Z13" s="127">
        <f t="shared" si="1"/>
        <v>3.3963515754560532</v>
      </c>
      <c r="AA13" s="127">
        <f t="shared" si="2"/>
        <v>0</v>
      </c>
      <c r="AB13" s="127">
        <f t="shared" si="5"/>
        <v>0.19237147595356552</v>
      </c>
      <c r="AC13" s="127">
        <f t="shared" si="6"/>
        <v>0</v>
      </c>
      <c r="AD13" s="129">
        <f t="shared" si="7"/>
        <v>0</v>
      </c>
      <c r="AE13" s="137">
        <f t="shared" si="8"/>
        <v>6.8989718076285236</v>
      </c>
      <c r="AF13" s="128">
        <f t="shared" si="9"/>
        <v>0.5539705882352941</v>
      </c>
      <c r="AG13" s="128">
        <f t="shared" si="10"/>
        <v>0.80131306150656534</v>
      </c>
      <c r="AH13" s="128">
        <f t="shared" si="11"/>
        <v>0</v>
      </c>
      <c r="AI13" s="128">
        <f t="shared" si="12"/>
        <v>0.97478991596638653</v>
      </c>
      <c r="AJ13" s="128">
        <f t="shared" si="13"/>
        <v>1.0111111111111111</v>
      </c>
      <c r="AK13" s="128">
        <f t="shared" si="14"/>
        <v>0.85574218900489274</v>
      </c>
      <c r="AL13" s="128">
        <f t="shared" si="15"/>
        <v>0</v>
      </c>
      <c r="AM13" s="128">
        <f t="shared" si="16"/>
        <v>0</v>
      </c>
      <c r="AN13" s="128">
        <f t="shared" si="17"/>
        <v>0</v>
      </c>
      <c r="AO13" s="128">
        <f t="shared" si="18"/>
        <v>0</v>
      </c>
      <c r="AQ13" s="131">
        <f t="shared" si="3"/>
        <v>0.5539705882352941</v>
      </c>
      <c r="AR13" s="131">
        <f t="shared" si="4"/>
        <v>0.81449553001277142</v>
      </c>
      <c r="AS13" s="131">
        <f t="shared" si="19"/>
        <v>1.0111111111111111</v>
      </c>
      <c r="AT13" s="131">
        <f t="shared" si="20"/>
        <v>0.82268518518518519</v>
      </c>
    </row>
    <row r="14" spans="1:46" ht="25.5" customHeight="1" x14ac:dyDescent="0.35">
      <c r="A14" s="143" t="s">
        <v>12</v>
      </c>
      <c r="B14" s="144" t="s">
        <v>110</v>
      </c>
      <c r="C14" s="143"/>
      <c r="D14" s="90">
        <v>1521.32</v>
      </c>
      <c r="E14" s="91">
        <v>899</v>
      </c>
      <c r="F14" s="91">
        <v>940.5</v>
      </c>
      <c r="G14" s="91">
        <v>875.5</v>
      </c>
      <c r="H14" s="90">
        <v>89.68</v>
      </c>
      <c r="I14" s="91">
        <v>73</v>
      </c>
      <c r="J14" s="90">
        <v>0</v>
      </c>
      <c r="K14" s="91">
        <v>0</v>
      </c>
      <c r="L14" s="91">
        <v>1368.97</v>
      </c>
      <c r="M14" s="91">
        <v>876</v>
      </c>
      <c r="N14" s="92">
        <v>720</v>
      </c>
      <c r="O14" s="91">
        <v>1020</v>
      </c>
      <c r="P14" s="90">
        <v>71.03</v>
      </c>
      <c r="Q14" s="92">
        <v>0</v>
      </c>
      <c r="R14" s="90">
        <v>0</v>
      </c>
      <c r="S14" s="92">
        <v>0</v>
      </c>
      <c r="T14" s="90">
        <v>0</v>
      </c>
      <c r="U14" s="92">
        <v>0</v>
      </c>
      <c r="V14" s="92">
        <v>0</v>
      </c>
      <c r="W14" s="92">
        <v>0</v>
      </c>
      <c r="X14" s="145">
        <v>388</v>
      </c>
      <c r="Y14" s="127">
        <f t="shared" si="0"/>
        <v>4.5747422680412368</v>
      </c>
      <c r="Z14" s="127">
        <f t="shared" si="1"/>
        <v>4.8853092783505154</v>
      </c>
      <c r="AA14" s="127">
        <f t="shared" si="2"/>
        <v>0.18814432989690721</v>
      </c>
      <c r="AB14" s="127">
        <f t="shared" si="5"/>
        <v>0</v>
      </c>
      <c r="AC14" s="127">
        <f t="shared" si="6"/>
        <v>0</v>
      </c>
      <c r="AD14" s="129">
        <f t="shared" si="7"/>
        <v>0</v>
      </c>
      <c r="AE14" s="137">
        <f t="shared" si="8"/>
        <v>9.6481958762886606</v>
      </c>
      <c r="AF14" s="128">
        <f t="shared" si="9"/>
        <v>0.59093418873083903</v>
      </c>
      <c r="AG14" s="128">
        <f t="shared" si="10"/>
        <v>0.93088782562466776</v>
      </c>
      <c r="AH14" s="128">
        <f t="shared" si="11"/>
        <v>0.81400535236396065</v>
      </c>
      <c r="AI14" s="128">
        <f t="shared" si="12"/>
        <v>0</v>
      </c>
      <c r="AJ14" s="128">
        <f t="shared" si="13"/>
        <v>0.63989714895140137</v>
      </c>
      <c r="AK14" s="128">
        <f t="shared" si="14"/>
        <v>1.4166666666666667</v>
      </c>
      <c r="AL14" s="128">
        <f t="shared" si="15"/>
        <v>0</v>
      </c>
      <c r="AM14" s="128">
        <f t="shared" si="16"/>
        <v>0</v>
      </c>
      <c r="AN14" s="128">
        <f t="shared" si="17"/>
        <v>0</v>
      </c>
      <c r="AO14" s="128">
        <f t="shared" si="18"/>
        <v>0</v>
      </c>
      <c r="AQ14" s="131">
        <f t="shared" si="3"/>
        <v>0.6033519553072626</v>
      </c>
      <c r="AR14" s="131">
        <f t="shared" si="4"/>
        <v>0.93088782562466776</v>
      </c>
      <c r="AS14" s="131">
        <f t="shared" si="19"/>
        <v>0.60833333333333328</v>
      </c>
      <c r="AT14" s="131">
        <f t="shared" si="20"/>
        <v>1.4166666666666667</v>
      </c>
    </row>
    <row r="15" spans="1:46" ht="25.5" customHeight="1" x14ac:dyDescent="0.35">
      <c r="A15" s="143" t="s">
        <v>13</v>
      </c>
      <c r="B15" s="144" t="s">
        <v>111</v>
      </c>
      <c r="C15" s="143"/>
      <c r="D15" s="90">
        <v>6832</v>
      </c>
      <c r="E15" s="91">
        <v>5196.5</v>
      </c>
      <c r="F15" s="91">
        <v>1087</v>
      </c>
      <c r="G15" s="91">
        <v>729.5</v>
      </c>
      <c r="H15" s="90">
        <v>0</v>
      </c>
      <c r="I15" s="91">
        <v>0</v>
      </c>
      <c r="J15" s="90">
        <v>0</v>
      </c>
      <c r="K15" s="91">
        <v>0</v>
      </c>
      <c r="L15" s="91">
        <v>5760</v>
      </c>
      <c r="M15" s="91">
        <v>5154</v>
      </c>
      <c r="N15" s="92">
        <v>1080</v>
      </c>
      <c r="O15" s="91">
        <v>731</v>
      </c>
      <c r="P15" s="90">
        <v>0</v>
      </c>
      <c r="Q15" s="92">
        <v>0</v>
      </c>
      <c r="R15" s="90">
        <v>0</v>
      </c>
      <c r="S15" s="92">
        <v>0</v>
      </c>
      <c r="T15" s="90">
        <v>0</v>
      </c>
      <c r="U15" s="92">
        <v>0</v>
      </c>
      <c r="V15" s="92">
        <v>0</v>
      </c>
      <c r="W15" s="92">
        <v>0</v>
      </c>
      <c r="X15" s="145">
        <v>398</v>
      </c>
      <c r="Y15" s="127">
        <f t="shared" si="0"/>
        <v>26.006281407035175</v>
      </c>
      <c r="Z15" s="127">
        <f t="shared" si="1"/>
        <v>3.6695979899497488</v>
      </c>
      <c r="AA15" s="127">
        <f t="shared" si="2"/>
        <v>0</v>
      </c>
      <c r="AB15" s="127">
        <f t="shared" si="5"/>
        <v>0</v>
      </c>
      <c r="AC15" s="127">
        <f t="shared" si="6"/>
        <v>0</v>
      </c>
      <c r="AD15" s="129">
        <f t="shared" si="7"/>
        <v>0</v>
      </c>
      <c r="AE15" s="137">
        <f t="shared" si="8"/>
        <v>29.675879396984925</v>
      </c>
      <c r="AF15" s="128">
        <f t="shared" si="9"/>
        <v>0.76061182669789229</v>
      </c>
      <c r="AG15" s="128">
        <f t="shared" si="10"/>
        <v>0.67111315547378103</v>
      </c>
      <c r="AH15" s="128">
        <f t="shared" si="11"/>
        <v>0</v>
      </c>
      <c r="AI15" s="128">
        <f t="shared" si="12"/>
        <v>0</v>
      </c>
      <c r="AJ15" s="128">
        <f t="shared" si="13"/>
        <v>0.89479166666666665</v>
      </c>
      <c r="AK15" s="128">
        <f t="shared" si="14"/>
        <v>0.67685185185185182</v>
      </c>
      <c r="AL15" s="128">
        <f t="shared" si="15"/>
        <v>0</v>
      </c>
      <c r="AM15" s="128">
        <f t="shared" si="16"/>
        <v>0</v>
      </c>
      <c r="AN15" s="128">
        <f t="shared" si="17"/>
        <v>0</v>
      </c>
      <c r="AO15" s="128">
        <f t="shared" si="18"/>
        <v>0</v>
      </c>
      <c r="AQ15" s="131">
        <f t="shared" si="3"/>
        <v>0.76061182669789229</v>
      </c>
      <c r="AR15" s="131">
        <f t="shared" si="4"/>
        <v>0.67111315547378103</v>
      </c>
      <c r="AS15" s="131">
        <f t="shared" si="19"/>
        <v>0.89479166666666665</v>
      </c>
      <c r="AT15" s="131">
        <f t="shared" si="20"/>
        <v>0.67685185185185182</v>
      </c>
    </row>
    <row r="16" spans="1:46" ht="25.5" customHeight="1" x14ac:dyDescent="0.35">
      <c r="A16" s="143" t="s">
        <v>115</v>
      </c>
      <c r="B16" s="144" t="s">
        <v>120</v>
      </c>
      <c r="C16" s="143"/>
      <c r="D16" s="90">
        <v>6075</v>
      </c>
      <c r="E16" s="91">
        <v>4883.67</v>
      </c>
      <c r="F16" s="91">
        <v>4736</v>
      </c>
      <c r="G16" s="91">
        <v>3238.42</v>
      </c>
      <c r="H16" s="90">
        <v>0</v>
      </c>
      <c r="I16" s="91">
        <v>0</v>
      </c>
      <c r="J16" s="90">
        <v>0</v>
      </c>
      <c r="K16" s="91">
        <v>0</v>
      </c>
      <c r="L16" s="91">
        <v>4674</v>
      </c>
      <c r="M16" s="91">
        <v>3900.83</v>
      </c>
      <c r="N16" s="92">
        <v>1080</v>
      </c>
      <c r="O16" s="91">
        <v>812.92</v>
      </c>
      <c r="P16" s="90">
        <v>0</v>
      </c>
      <c r="Q16" s="92">
        <v>0</v>
      </c>
      <c r="R16" s="90">
        <v>0</v>
      </c>
      <c r="S16" s="92">
        <v>0</v>
      </c>
      <c r="T16" s="90">
        <v>0</v>
      </c>
      <c r="U16" s="92">
        <v>0</v>
      </c>
      <c r="V16" s="92">
        <v>0</v>
      </c>
      <c r="W16" s="92">
        <v>0</v>
      </c>
      <c r="X16" s="92">
        <v>1350</v>
      </c>
      <c r="Y16" s="127">
        <f t="shared" si="0"/>
        <v>6.507037037037037</v>
      </c>
      <c r="Z16" s="127">
        <f t="shared" si="1"/>
        <v>3.0009925925925929</v>
      </c>
      <c r="AA16" s="127">
        <f t="shared" si="2"/>
        <v>0</v>
      </c>
      <c r="AB16" s="127">
        <f t="shared" si="5"/>
        <v>0</v>
      </c>
      <c r="AC16" s="127">
        <f t="shared" si="6"/>
        <v>0</v>
      </c>
      <c r="AD16" s="129">
        <f t="shared" si="7"/>
        <v>0</v>
      </c>
      <c r="AE16" s="137">
        <f t="shared" si="8"/>
        <v>9.5080296296296289</v>
      </c>
      <c r="AF16" s="128">
        <f t="shared" si="9"/>
        <v>0.80389629629629633</v>
      </c>
      <c r="AG16" s="128">
        <f t="shared" si="10"/>
        <v>0.68378800675675677</v>
      </c>
      <c r="AH16" s="128">
        <f t="shared" si="11"/>
        <v>0</v>
      </c>
      <c r="AI16" s="128">
        <f t="shared" si="12"/>
        <v>0</v>
      </c>
      <c r="AJ16" s="128">
        <f t="shared" si="13"/>
        <v>0.83458065896448441</v>
      </c>
      <c r="AK16" s="128">
        <f t="shared" si="14"/>
        <v>0.75270370370370365</v>
      </c>
      <c r="AL16" s="128">
        <f t="shared" si="15"/>
        <v>0</v>
      </c>
      <c r="AM16" s="128">
        <f t="shared" si="16"/>
        <v>0</v>
      </c>
      <c r="AN16" s="128">
        <f t="shared" si="17"/>
        <v>0</v>
      </c>
      <c r="AO16" s="128">
        <f t="shared" si="18"/>
        <v>0</v>
      </c>
      <c r="AQ16" s="131">
        <f t="shared" si="3"/>
        <v>0.80389629629629633</v>
      </c>
      <c r="AR16" s="131">
        <f t="shared" si="4"/>
        <v>0.68378800675675677</v>
      </c>
      <c r="AS16" s="131">
        <f t="shared" si="19"/>
        <v>0.83458065896448441</v>
      </c>
      <c r="AT16" s="131">
        <f t="shared" si="20"/>
        <v>0.75270370370370365</v>
      </c>
    </row>
    <row r="17" spans="1:46" ht="25.5" customHeight="1" x14ac:dyDescent="0.35">
      <c r="A17" s="143" t="s">
        <v>14</v>
      </c>
      <c r="B17" s="144" t="s">
        <v>117</v>
      </c>
      <c r="C17" s="143"/>
      <c r="D17" s="90">
        <v>3534.16</v>
      </c>
      <c r="E17" s="91">
        <v>2270.75</v>
      </c>
      <c r="F17" s="91">
        <v>1944.58</v>
      </c>
      <c r="G17" s="91">
        <v>1282.5</v>
      </c>
      <c r="H17" s="90">
        <v>139.09</v>
      </c>
      <c r="I17" s="91">
        <v>249</v>
      </c>
      <c r="J17" s="90">
        <v>96.92</v>
      </c>
      <c r="K17" s="91">
        <v>0</v>
      </c>
      <c r="L17" s="91">
        <v>2434.09</v>
      </c>
      <c r="M17" s="91">
        <v>2131.5</v>
      </c>
      <c r="N17" s="92">
        <v>1382.64</v>
      </c>
      <c r="O17" s="91">
        <v>1152.5</v>
      </c>
      <c r="P17" s="90">
        <v>85.91</v>
      </c>
      <c r="Q17" s="92">
        <v>0</v>
      </c>
      <c r="R17" s="90">
        <v>57.36</v>
      </c>
      <c r="S17" s="92">
        <v>0</v>
      </c>
      <c r="T17" s="90">
        <v>0</v>
      </c>
      <c r="U17" s="92">
        <v>0</v>
      </c>
      <c r="V17" s="92">
        <v>0</v>
      </c>
      <c r="W17" s="92">
        <v>0</v>
      </c>
      <c r="X17" s="92">
        <v>616</v>
      </c>
      <c r="Y17" s="127">
        <f t="shared" si="0"/>
        <v>7.1465097402597406</v>
      </c>
      <c r="Z17" s="127">
        <f t="shared" si="1"/>
        <v>3.9529220779220777</v>
      </c>
      <c r="AA17" s="127">
        <f t="shared" si="2"/>
        <v>0.4042207792207792</v>
      </c>
      <c r="AB17" s="127">
        <f t="shared" si="5"/>
        <v>0</v>
      </c>
      <c r="AC17" s="127">
        <f t="shared" si="6"/>
        <v>0</v>
      </c>
      <c r="AD17" s="129">
        <f t="shared" si="7"/>
        <v>0</v>
      </c>
      <c r="AE17" s="137">
        <f t="shared" si="8"/>
        <v>11.503652597402597</v>
      </c>
      <c r="AF17" s="128">
        <f t="shared" si="9"/>
        <v>0.64251477012925284</v>
      </c>
      <c r="AG17" s="128">
        <f t="shared" si="10"/>
        <v>0.6595254502257557</v>
      </c>
      <c r="AH17" s="128">
        <f t="shared" si="11"/>
        <v>1.7902077791358113</v>
      </c>
      <c r="AI17" s="128">
        <f t="shared" si="12"/>
        <v>0</v>
      </c>
      <c r="AJ17" s="128">
        <f t="shared" si="13"/>
        <v>0.87568660156362332</v>
      </c>
      <c r="AK17" s="128">
        <f t="shared" si="14"/>
        <v>0.83355030955273968</v>
      </c>
      <c r="AL17" s="128">
        <f t="shared" si="15"/>
        <v>0</v>
      </c>
      <c r="AM17" s="128">
        <f t="shared" si="16"/>
        <v>0</v>
      </c>
      <c r="AN17" s="128">
        <f t="shared" si="17"/>
        <v>0</v>
      </c>
      <c r="AO17" s="128">
        <f t="shared" si="18"/>
        <v>0</v>
      </c>
      <c r="AQ17" s="131">
        <f t="shared" si="3"/>
        <v>0.68597291227114954</v>
      </c>
      <c r="AR17" s="131">
        <f t="shared" si="4"/>
        <v>0.62821454812637767</v>
      </c>
      <c r="AS17" s="131">
        <f t="shared" si="19"/>
        <v>0.84583333333333333</v>
      </c>
      <c r="AT17" s="131">
        <f t="shared" si="20"/>
        <v>0.80034722222222221</v>
      </c>
    </row>
    <row r="18" spans="1:46" ht="25.5" customHeight="1" x14ac:dyDescent="0.35">
      <c r="A18" s="143" t="s">
        <v>15</v>
      </c>
      <c r="B18" s="144" t="s">
        <v>117</v>
      </c>
      <c r="C18" s="143"/>
      <c r="D18" s="90">
        <v>1013.02</v>
      </c>
      <c r="E18" s="91">
        <v>820.5</v>
      </c>
      <c r="F18" s="91">
        <v>604.72</v>
      </c>
      <c r="G18" s="91">
        <v>647.5</v>
      </c>
      <c r="H18" s="90">
        <v>112.48</v>
      </c>
      <c r="I18" s="91">
        <v>0</v>
      </c>
      <c r="J18" s="90">
        <v>139.78</v>
      </c>
      <c r="K18" s="91">
        <v>40</v>
      </c>
      <c r="L18" s="91">
        <v>678.19</v>
      </c>
      <c r="M18" s="91">
        <v>660</v>
      </c>
      <c r="N18" s="92">
        <v>699.06</v>
      </c>
      <c r="O18" s="91">
        <v>636</v>
      </c>
      <c r="P18" s="90">
        <v>41.81</v>
      </c>
      <c r="Q18" s="92">
        <v>0</v>
      </c>
      <c r="R18" s="90">
        <v>20.94</v>
      </c>
      <c r="S18" s="92">
        <v>0</v>
      </c>
      <c r="T18" s="90">
        <v>0</v>
      </c>
      <c r="U18" s="92">
        <v>0</v>
      </c>
      <c r="V18" s="92">
        <v>0</v>
      </c>
      <c r="W18" s="92">
        <v>0</v>
      </c>
      <c r="X18" s="92">
        <v>385</v>
      </c>
      <c r="Y18" s="127">
        <f t="shared" si="0"/>
        <v>3.8454545454545452</v>
      </c>
      <c r="Z18" s="127">
        <f t="shared" si="1"/>
        <v>3.3337662337662337</v>
      </c>
      <c r="AA18" s="127">
        <f t="shared" si="2"/>
        <v>0</v>
      </c>
      <c r="AB18" s="127">
        <f t="shared" si="5"/>
        <v>0.1038961038961039</v>
      </c>
      <c r="AC18" s="127">
        <f t="shared" si="6"/>
        <v>0</v>
      </c>
      <c r="AD18" s="129">
        <f t="shared" si="7"/>
        <v>0</v>
      </c>
      <c r="AE18" s="137">
        <f t="shared" si="8"/>
        <v>7.2831168831168833</v>
      </c>
      <c r="AF18" s="130">
        <f t="shared" si="9"/>
        <v>0.80995439379281753</v>
      </c>
      <c r="AG18" s="128">
        <f t="shared" si="10"/>
        <v>1.0707434845879085</v>
      </c>
      <c r="AH18" s="128">
        <f t="shared" si="11"/>
        <v>0</v>
      </c>
      <c r="AI18" s="128">
        <f t="shared" si="12"/>
        <v>0.28616397195593074</v>
      </c>
      <c r="AJ18" s="130">
        <f t="shared" si="13"/>
        <v>0.9731786077647856</v>
      </c>
      <c r="AK18" s="148">
        <f t="shared" si="14"/>
        <v>0.90979315080250633</v>
      </c>
      <c r="AL18" s="128">
        <f t="shared" si="15"/>
        <v>0</v>
      </c>
      <c r="AM18" s="128">
        <f t="shared" si="16"/>
        <v>0</v>
      </c>
      <c r="AN18" s="128">
        <f t="shared" si="17"/>
        <v>0</v>
      </c>
      <c r="AO18" s="128">
        <f t="shared" si="18"/>
        <v>0</v>
      </c>
      <c r="AQ18" s="131">
        <f t="shared" si="3"/>
        <v>0.72900932918702799</v>
      </c>
      <c r="AR18" s="131">
        <f t="shared" si="4"/>
        <v>0.92343854936198788</v>
      </c>
      <c r="AS18" s="131">
        <f t="shared" si="19"/>
        <v>0.91666666666666663</v>
      </c>
      <c r="AT18" s="131">
        <f t="shared" si="20"/>
        <v>0.8833333333333333</v>
      </c>
    </row>
    <row r="19" spans="1:46" ht="25.5" customHeight="1" x14ac:dyDescent="0.35">
      <c r="A19" s="143" t="s">
        <v>16</v>
      </c>
      <c r="B19" s="144" t="s">
        <v>106</v>
      </c>
      <c r="C19" s="143"/>
      <c r="D19" s="90">
        <v>2003.25</v>
      </c>
      <c r="E19" s="91">
        <v>1603</v>
      </c>
      <c r="F19" s="91">
        <v>1456.5</v>
      </c>
      <c r="G19" s="91">
        <v>1129</v>
      </c>
      <c r="H19" s="90">
        <v>0</v>
      </c>
      <c r="I19" s="91">
        <v>0</v>
      </c>
      <c r="J19" s="90">
        <v>0</v>
      </c>
      <c r="K19" s="91">
        <v>0</v>
      </c>
      <c r="L19" s="91">
        <v>1080</v>
      </c>
      <c r="M19" s="91">
        <v>1056</v>
      </c>
      <c r="N19" s="92">
        <v>1440</v>
      </c>
      <c r="O19" s="91">
        <v>1238.25</v>
      </c>
      <c r="P19" s="90">
        <v>0</v>
      </c>
      <c r="Q19" s="92">
        <v>0</v>
      </c>
      <c r="R19" s="90">
        <v>0</v>
      </c>
      <c r="S19" s="92">
        <v>0</v>
      </c>
      <c r="T19" s="90">
        <v>0</v>
      </c>
      <c r="U19" s="92">
        <v>0</v>
      </c>
      <c r="V19" s="92">
        <v>0</v>
      </c>
      <c r="W19" s="92">
        <v>0</v>
      </c>
      <c r="X19" s="92">
        <v>753</v>
      </c>
      <c r="Y19" s="127">
        <f t="shared" si="0"/>
        <v>3.5312084993359893</v>
      </c>
      <c r="Z19" s="127">
        <f t="shared" si="1"/>
        <v>3.1437583001328022</v>
      </c>
      <c r="AA19" s="127">
        <f t="shared" si="2"/>
        <v>0</v>
      </c>
      <c r="AB19" s="127">
        <f t="shared" si="5"/>
        <v>0</v>
      </c>
      <c r="AC19" s="127">
        <f t="shared" si="6"/>
        <v>0</v>
      </c>
      <c r="AD19" s="129">
        <f t="shared" si="7"/>
        <v>0</v>
      </c>
      <c r="AE19" s="137">
        <f t="shared" si="8"/>
        <v>6.6749667994687911</v>
      </c>
      <c r="AF19" s="130">
        <f t="shared" si="9"/>
        <v>0.80019967552726823</v>
      </c>
      <c r="AG19" s="128">
        <f t="shared" si="10"/>
        <v>0.77514589769996567</v>
      </c>
      <c r="AH19" s="128">
        <f t="shared" si="11"/>
        <v>0</v>
      </c>
      <c r="AI19" s="128">
        <f t="shared" si="12"/>
        <v>0</v>
      </c>
      <c r="AJ19" s="130">
        <f t="shared" si="13"/>
        <v>0.97777777777777775</v>
      </c>
      <c r="AK19" s="148">
        <f t="shared" si="14"/>
        <v>0.8598958333333333</v>
      </c>
      <c r="AL19" s="128">
        <f t="shared" si="15"/>
        <v>0</v>
      </c>
      <c r="AM19" s="128">
        <f t="shared" si="16"/>
        <v>0</v>
      </c>
      <c r="AN19" s="128">
        <f t="shared" si="17"/>
        <v>0</v>
      </c>
      <c r="AO19" s="128">
        <f t="shared" si="18"/>
        <v>0</v>
      </c>
      <c r="AQ19" s="131">
        <f t="shared" si="3"/>
        <v>0.80019967552726823</v>
      </c>
      <c r="AR19" s="131">
        <f t="shared" si="4"/>
        <v>0.77514589769996567</v>
      </c>
      <c r="AS19" s="131">
        <f t="shared" si="19"/>
        <v>0.97777777777777775</v>
      </c>
      <c r="AT19" s="131">
        <f t="shared" si="20"/>
        <v>0.8598958333333333</v>
      </c>
    </row>
    <row r="20" spans="1:46" ht="25.5" customHeight="1" x14ac:dyDescent="0.35">
      <c r="A20" s="143" t="s">
        <v>17</v>
      </c>
      <c r="B20" s="144" t="s">
        <v>118</v>
      </c>
      <c r="C20" s="143"/>
      <c r="D20" s="90">
        <v>2936.5</v>
      </c>
      <c r="E20" s="91">
        <v>1911.5</v>
      </c>
      <c r="F20" s="91">
        <v>433.75</v>
      </c>
      <c r="G20" s="91">
        <v>111.25</v>
      </c>
      <c r="H20" s="90">
        <v>0</v>
      </c>
      <c r="I20" s="91">
        <v>0</v>
      </c>
      <c r="J20" s="90">
        <v>0</v>
      </c>
      <c r="K20" s="91">
        <v>0</v>
      </c>
      <c r="L20" s="91">
        <v>2148.5</v>
      </c>
      <c r="M20" s="91">
        <v>1572</v>
      </c>
      <c r="N20" s="92">
        <v>360</v>
      </c>
      <c r="O20" s="91">
        <v>276</v>
      </c>
      <c r="P20" s="90">
        <v>0</v>
      </c>
      <c r="Q20" s="92">
        <v>0</v>
      </c>
      <c r="R20" s="90">
        <v>0</v>
      </c>
      <c r="S20" s="92">
        <v>0</v>
      </c>
      <c r="T20" s="90">
        <v>0</v>
      </c>
      <c r="U20" s="92">
        <v>0</v>
      </c>
      <c r="V20" s="92">
        <v>0</v>
      </c>
      <c r="W20" s="92">
        <v>0</v>
      </c>
      <c r="X20" s="92">
        <v>356</v>
      </c>
      <c r="Y20" s="127">
        <f t="shared" si="0"/>
        <v>9.7851123595505616</v>
      </c>
      <c r="Z20" s="127">
        <f t="shared" si="1"/>
        <v>1.0877808988764044</v>
      </c>
      <c r="AA20" s="127">
        <f t="shared" si="2"/>
        <v>0</v>
      </c>
      <c r="AB20" s="127">
        <f t="shared" si="5"/>
        <v>0</v>
      </c>
      <c r="AC20" s="127">
        <f t="shared" si="6"/>
        <v>0</v>
      </c>
      <c r="AD20" s="129">
        <f t="shared" si="7"/>
        <v>0</v>
      </c>
      <c r="AE20" s="137">
        <f t="shared" si="8"/>
        <v>10.872893258426966</v>
      </c>
      <c r="AF20" s="130">
        <f t="shared" si="9"/>
        <v>0.65094500255406096</v>
      </c>
      <c r="AG20" s="128">
        <f t="shared" si="10"/>
        <v>0.25648414985590778</v>
      </c>
      <c r="AH20" s="128">
        <f t="shared" si="11"/>
        <v>0</v>
      </c>
      <c r="AI20" s="128">
        <f t="shared" si="12"/>
        <v>0</v>
      </c>
      <c r="AJ20" s="130">
        <f t="shared" si="13"/>
        <v>0.73167326041424252</v>
      </c>
      <c r="AK20" s="148">
        <f t="shared" si="14"/>
        <v>0.76666666666666672</v>
      </c>
      <c r="AL20" s="128">
        <f t="shared" si="15"/>
        <v>0</v>
      </c>
      <c r="AM20" s="128">
        <f t="shared" si="16"/>
        <v>0</v>
      </c>
      <c r="AN20" s="128">
        <f t="shared" si="17"/>
        <v>0</v>
      </c>
      <c r="AO20" s="128">
        <f t="shared" si="18"/>
        <v>0</v>
      </c>
      <c r="AQ20" s="131">
        <f t="shared" si="3"/>
        <v>0.65094500255406096</v>
      </c>
      <c r="AR20" s="131">
        <f t="shared" si="4"/>
        <v>0.25648414985590778</v>
      </c>
      <c r="AS20" s="131">
        <f t="shared" si="19"/>
        <v>0.73167326041424252</v>
      </c>
      <c r="AT20" s="131">
        <f t="shared" si="20"/>
        <v>0.76666666666666672</v>
      </c>
    </row>
    <row r="21" spans="1:46" ht="25.5" customHeight="1" x14ac:dyDescent="0.35">
      <c r="A21" s="143" t="s">
        <v>18</v>
      </c>
      <c r="B21" s="144" t="s">
        <v>112</v>
      </c>
      <c r="C21" s="143"/>
      <c r="D21" s="90">
        <v>1520.92</v>
      </c>
      <c r="E21" s="91">
        <v>1392</v>
      </c>
      <c r="F21" s="91">
        <v>1477.02</v>
      </c>
      <c r="G21" s="91">
        <v>1123</v>
      </c>
      <c r="H21" s="90">
        <v>135.08000000000001</v>
      </c>
      <c r="I21" s="91">
        <v>97</v>
      </c>
      <c r="J21" s="90">
        <v>113.48</v>
      </c>
      <c r="K21" s="91">
        <v>72</v>
      </c>
      <c r="L21" s="91">
        <v>1054.3800000000001</v>
      </c>
      <c r="M21" s="91">
        <v>972</v>
      </c>
      <c r="N21" s="92">
        <v>1032.76</v>
      </c>
      <c r="O21" s="91">
        <v>876</v>
      </c>
      <c r="P21" s="90">
        <v>25.62</v>
      </c>
      <c r="Q21" s="92">
        <v>0</v>
      </c>
      <c r="R21" s="90">
        <v>47.24</v>
      </c>
      <c r="S21" s="92">
        <v>12</v>
      </c>
      <c r="T21" s="90">
        <v>0</v>
      </c>
      <c r="U21" s="92">
        <v>0</v>
      </c>
      <c r="V21" s="92">
        <v>0</v>
      </c>
      <c r="W21" s="92">
        <v>0</v>
      </c>
      <c r="X21" s="92">
        <v>552</v>
      </c>
      <c r="Y21" s="127">
        <f t="shared" si="0"/>
        <v>4.2826086956521738</v>
      </c>
      <c r="Z21" s="127">
        <f t="shared" si="1"/>
        <v>3.6213768115942031</v>
      </c>
      <c r="AA21" s="127">
        <f t="shared" si="2"/>
        <v>0.17572463768115942</v>
      </c>
      <c r="AB21" s="127">
        <f t="shared" ref="AB21:AB28" si="21">SUM(K21+S21)/X21</f>
        <v>0.15217391304347827</v>
      </c>
      <c r="AC21" s="127">
        <f t="shared" ref="AC21:AC28" si="22">SUM(U21)/X21</f>
        <v>0</v>
      </c>
      <c r="AD21" s="129">
        <f t="shared" ref="AD21:AD28" si="23">SUM(W21)/X21</f>
        <v>0</v>
      </c>
      <c r="AE21" s="137">
        <f t="shared" ref="AE21:AE28" si="24">SUM(Y21:AD21)</f>
        <v>8.2318840579710155</v>
      </c>
      <c r="AF21" s="130">
        <f t="shared" si="9"/>
        <v>0.9152355153459748</v>
      </c>
      <c r="AG21" s="128">
        <f t="shared" si="10"/>
        <v>0.7603146876819542</v>
      </c>
      <c r="AH21" s="128">
        <f t="shared" si="11"/>
        <v>0.71809298193663007</v>
      </c>
      <c r="AI21" s="128">
        <f t="shared" si="12"/>
        <v>0.63447303489601692</v>
      </c>
      <c r="AJ21" s="130">
        <f t="shared" si="13"/>
        <v>0.92186877596312511</v>
      </c>
      <c r="AK21" s="148">
        <f t="shared" si="14"/>
        <v>0.84821255664433171</v>
      </c>
      <c r="AL21" s="128">
        <f t="shared" si="15"/>
        <v>0</v>
      </c>
      <c r="AM21" s="128">
        <f t="shared" si="16"/>
        <v>0.2540220152413209</v>
      </c>
      <c r="AN21" s="128">
        <f t="shared" si="17"/>
        <v>0</v>
      </c>
      <c r="AO21" s="128">
        <f t="shared" si="18"/>
        <v>0</v>
      </c>
      <c r="AQ21" s="131">
        <f t="shared" si="3"/>
        <v>0.89915458937198067</v>
      </c>
      <c r="AR21" s="131">
        <f t="shared" si="4"/>
        <v>0.75133605784344548</v>
      </c>
      <c r="AS21" s="131">
        <f t="shared" si="19"/>
        <v>0.9</v>
      </c>
      <c r="AT21" s="131">
        <f t="shared" si="20"/>
        <v>0.82222222222222219</v>
      </c>
    </row>
    <row r="22" spans="1:46" ht="25.5" customHeight="1" x14ac:dyDescent="0.35">
      <c r="A22" s="143" t="s">
        <v>19</v>
      </c>
      <c r="B22" s="144" t="s">
        <v>113</v>
      </c>
      <c r="C22" s="143"/>
      <c r="D22" s="90">
        <v>1366</v>
      </c>
      <c r="E22" s="91">
        <v>993</v>
      </c>
      <c r="F22" s="91">
        <v>1363.5</v>
      </c>
      <c r="G22" s="91">
        <v>993.25</v>
      </c>
      <c r="H22" s="90">
        <v>0</v>
      </c>
      <c r="I22" s="91">
        <v>0</v>
      </c>
      <c r="J22" s="90">
        <v>0</v>
      </c>
      <c r="K22" s="91">
        <v>0</v>
      </c>
      <c r="L22" s="91">
        <v>1080</v>
      </c>
      <c r="M22" s="91">
        <v>804</v>
      </c>
      <c r="N22" s="92">
        <v>1080</v>
      </c>
      <c r="O22" s="91">
        <v>995.5</v>
      </c>
      <c r="P22" s="90">
        <v>0</v>
      </c>
      <c r="Q22" s="92">
        <v>0</v>
      </c>
      <c r="R22" s="90">
        <v>0</v>
      </c>
      <c r="S22" s="92">
        <v>0</v>
      </c>
      <c r="T22" s="90">
        <v>0</v>
      </c>
      <c r="U22" s="92">
        <v>0</v>
      </c>
      <c r="V22" s="92">
        <v>0</v>
      </c>
      <c r="W22" s="92">
        <v>0</v>
      </c>
      <c r="X22" s="92">
        <v>543</v>
      </c>
      <c r="Y22" s="127">
        <f t="shared" si="0"/>
        <v>3.3093922651933703</v>
      </c>
      <c r="Z22" s="127">
        <f t="shared" si="1"/>
        <v>3.6625230202578267</v>
      </c>
      <c r="AA22" s="127">
        <f t="shared" si="2"/>
        <v>0</v>
      </c>
      <c r="AB22" s="127">
        <f t="shared" si="21"/>
        <v>0</v>
      </c>
      <c r="AC22" s="127">
        <f t="shared" si="22"/>
        <v>0</v>
      </c>
      <c r="AD22" s="129">
        <f t="shared" si="23"/>
        <v>0</v>
      </c>
      <c r="AE22" s="137">
        <f t="shared" si="24"/>
        <v>6.971915285451197</v>
      </c>
      <c r="AF22" s="130">
        <f t="shared" si="9"/>
        <v>0.72693997071742311</v>
      </c>
      <c r="AG22" s="128">
        <f t="shared" si="10"/>
        <v>0.72845617895122849</v>
      </c>
      <c r="AH22" s="128">
        <f t="shared" si="11"/>
        <v>0</v>
      </c>
      <c r="AI22" s="128">
        <f t="shared" si="12"/>
        <v>0</v>
      </c>
      <c r="AJ22" s="130">
        <f t="shared" si="13"/>
        <v>0.74444444444444446</v>
      </c>
      <c r="AK22" s="148">
        <f t="shared" si="14"/>
        <v>0.92175925925925928</v>
      </c>
      <c r="AL22" s="128">
        <f t="shared" si="15"/>
        <v>0</v>
      </c>
      <c r="AM22" s="128">
        <f t="shared" si="16"/>
        <v>0</v>
      </c>
      <c r="AN22" s="128">
        <f t="shared" si="17"/>
        <v>0</v>
      </c>
      <c r="AO22" s="128">
        <f t="shared" si="18"/>
        <v>0</v>
      </c>
      <c r="AQ22" s="131">
        <f t="shared" si="3"/>
        <v>0.72693997071742311</v>
      </c>
      <c r="AR22" s="131">
        <f t="shared" si="4"/>
        <v>0.72845617895122849</v>
      </c>
      <c r="AS22" s="131">
        <f t="shared" si="19"/>
        <v>0.74444444444444446</v>
      </c>
      <c r="AT22" s="131">
        <f t="shared" si="20"/>
        <v>0.92175925925925928</v>
      </c>
    </row>
    <row r="23" spans="1:46" ht="25.5" customHeight="1" x14ac:dyDescent="0.35">
      <c r="A23" s="143" t="s">
        <v>45</v>
      </c>
      <c r="B23" s="144" t="s">
        <v>113</v>
      </c>
      <c r="C23" s="143"/>
      <c r="D23" s="90">
        <v>2014</v>
      </c>
      <c r="E23" s="91">
        <v>1512.75</v>
      </c>
      <c r="F23" s="91">
        <v>1682.46</v>
      </c>
      <c r="G23" s="91">
        <v>1316.5</v>
      </c>
      <c r="H23" s="90">
        <v>0</v>
      </c>
      <c r="I23" s="91">
        <v>0</v>
      </c>
      <c r="J23" s="90">
        <v>117.54</v>
      </c>
      <c r="K23" s="91">
        <v>30</v>
      </c>
      <c r="L23" s="91">
        <v>1068</v>
      </c>
      <c r="M23" s="91">
        <v>972</v>
      </c>
      <c r="N23" s="92">
        <v>1396.83</v>
      </c>
      <c r="O23" s="91">
        <v>1404</v>
      </c>
      <c r="P23" s="90">
        <v>0</v>
      </c>
      <c r="Q23" s="92">
        <v>0</v>
      </c>
      <c r="R23" s="90">
        <v>43.17</v>
      </c>
      <c r="S23" s="92">
        <v>0</v>
      </c>
      <c r="T23" s="90">
        <v>160.71</v>
      </c>
      <c r="U23" s="92">
        <v>165</v>
      </c>
      <c r="V23" s="92">
        <v>0</v>
      </c>
      <c r="W23" s="92">
        <v>0</v>
      </c>
      <c r="X23" s="92">
        <v>831</v>
      </c>
      <c r="Y23" s="127">
        <f t="shared" si="0"/>
        <v>2.9900722021660648</v>
      </c>
      <c r="Z23" s="127">
        <f t="shared" si="1"/>
        <v>3.2737665463297234</v>
      </c>
      <c r="AA23" s="127">
        <f t="shared" si="2"/>
        <v>0</v>
      </c>
      <c r="AB23" s="127">
        <f t="shared" si="21"/>
        <v>3.6101083032490974E-2</v>
      </c>
      <c r="AC23" s="127">
        <f t="shared" si="22"/>
        <v>0.19855595667870035</v>
      </c>
      <c r="AD23" s="129">
        <f t="shared" si="23"/>
        <v>0</v>
      </c>
      <c r="AE23" s="137">
        <f t="shared" si="24"/>
        <v>6.4984957882069789</v>
      </c>
      <c r="AF23" s="130">
        <f t="shared" si="9"/>
        <v>0.75111717974180736</v>
      </c>
      <c r="AG23" s="128">
        <f t="shared" si="10"/>
        <v>0.78248517052411348</v>
      </c>
      <c r="AH23" s="128">
        <f t="shared" si="11"/>
        <v>0</v>
      </c>
      <c r="AI23" s="128">
        <f t="shared" si="12"/>
        <v>0.25523226135783561</v>
      </c>
      <c r="AJ23" s="130">
        <f t="shared" si="13"/>
        <v>0.9101123595505618</v>
      </c>
      <c r="AK23" s="148">
        <f t="shared" si="14"/>
        <v>1.0051330512660812</v>
      </c>
      <c r="AL23" s="128">
        <f t="shared" si="15"/>
        <v>0</v>
      </c>
      <c r="AM23" s="128">
        <f t="shared" si="16"/>
        <v>0</v>
      </c>
      <c r="AN23" s="128">
        <f t="shared" si="17"/>
        <v>1.0266940451745379</v>
      </c>
      <c r="AO23" s="128">
        <f t="shared" si="18"/>
        <v>0</v>
      </c>
      <c r="AQ23" s="131">
        <f t="shared" si="3"/>
        <v>0.75111717974180736</v>
      </c>
      <c r="AR23" s="131">
        <f t="shared" si="4"/>
        <v>0.74805555555555558</v>
      </c>
      <c r="AS23" s="131">
        <f t="shared" si="19"/>
        <v>0.9101123595505618</v>
      </c>
      <c r="AT23" s="131">
        <f t="shared" si="20"/>
        <v>0.97499999999999998</v>
      </c>
    </row>
    <row r="24" spans="1:46" ht="25.5" customHeight="1" x14ac:dyDescent="0.35">
      <c r="A24" s="143" t="s">
        <v>20</v>
      </c>
      <c r="B24" s="144" t="s">
        <v>113</v>
      </c>
      <c r="C24" s="143"/>
      <c r="D24" s="90">
        <v>3032.31</v>
      </c>
      <c r="E24" s="91">
        <v>1702.4</v>
      </c>
      <c r="F24" s="91">
        <v>1409.46</v>
      </c>
      <c r="G24" s="91">
        <v>1350.17</v>
      </c>
      <c r="H24" s="90">
        <v>87.69</v>
      </c>
      <c r="I24" s="91">
        <v>86.5</v>
      </c>
      <c r="J24" s="90">
        <v>140.04</v>
      </c>
      <c r="K24" s="91">
        <v>60</v>
      </c>
      <c r="L24" s="91">
        <v>1726.98</v>
      </c>
      <c r="M24" s="91">
        <v>1251</v>
      </c>
      <c r="N24" s="92">
        <v>1407.33</v>
      </c>
      <c r="O24" s="91">
        <v>1368</v>
      </c>
      <c r="P24" s="90">
        <v>73.02</v>
      </c>
      <c r="Q24" s="92">
        <v>12</v>
      </c>
      <c r="R24" s="90">
        <v>20.67</v>
      </c>
      <c r="S24" s="92">
        <v>0</v>
      </c>
      <c r="T24" s="90">
        <v>160.71</v>
      </c>
      <c r="U24" s="92">
        <v>142.5</v>
      </c>
      <c r="V24" s="92">
        <v>0</v>
      </c>
      <c r="W24" s="92">
        <v>0</v>
      </c>
      <c r="X24" s="92">
        <v>836</v>
      </c>
      <c r="Y24" s="127">
        <f t="shared" si="0"/>
        <v>3.532775119617225</v>
      </c>
      <c r="Z24" s="127">
        <f t="shared" si="1"/>
        <v>3.2513995215311007</v>
      </c>
      <c r="AA24" s="127">
        <f t="shared" si="2"/>
        <v>0.11782296650717704</v>
      </c>
      <c r="AB24" s="127">
        <f t="shared" si="21"/>
        <v>7.1770334928229665E-2</v>
      </c>
      <c r="AC24" s="127">
        <f t="shared" si="22"/>
        <v>0.17045454545454544</v>
      </c>
      <c r="AD24" s="129">
        <f t="shared" si="23"/>
        <v>0</v>
      </c>
      <c r="AE24" s="137">
        <f t="shared" si="24"/>
        <v>7.1442224880382783</v>
      </c>
      <c r="AF24" s="130">
        <f t="shared" si="9"/>
        <v>0.56142017142046829</v>
      </c>
      <c r="AG24" s="128">
        <f t="shared" si="10"/>
        <v>0.95793424432051999</v>
      </c>
      <c r="AH24" s="128">
        <f t="shared" si="11"/>
        <v>0.98642946744212567</v>
      </c>
      <c r="AI24" s="128">
        <f t="shared" si="12"/>
        <v>0.42844901456726653</v>
      </c>
      <c r="AJ24" s="130">
        <f t="shared" si="13"/>
        <v>0.72438592224577003</v>
      </c>
      <c r="AK24" s="148">
        <f t="shared" si="14"/>
        <v>0.9720534629404618</v>
      </c>
      <c r="AL24" s="128">
        <f t="shared" si="15"/>
        <v>6.085</v>
      </c>
      <c r="AM24" s="128">
        <f t="shared" si="16"/>
        <v>0</v>
      </c>
      <c r="AN24" s="128">
        <f t="shared" si="17"/>
        <v>0.88669031174164636</v>
      </c>
      <c r="AO24" s="128">
        <f t="shared" si="18"/>
        <v>0</v>
      </c>
      <c r="AQ24" s="131">
        <f t="shared" si="3"/>
        <v>0.57336538461538467</v>
      </c>
      <c r="AR24" s="131">
        <f t="shared" si="4"/>
        <v>0.91008067118425306</v>
      </c>
      <c r="AS24" s="131">
        <f t="shared" si="19"/>
        <v>0.70166666666666666</v>
      </c>
      <c r="AT24" s="131">
        <f t="shared" si="20"/>
        <v>0.95798319327731096</v>
      </c>
    </row>
    <row r="25" spans="1:46" ht="25.5" customHeight="1" x14ac:dyDescent="0.35">
      <c r="A25" s="143" t="s">
        <v>21</v>
      </c>
      <c r="B25" s="144" t="s">
        <v>114</v>
      </c>
      <c r="C25" s="143"/>
      <c r="D25" s="90">
        <v>2202.4899999999998</v>
      </c>
      <c r="E25" s="91">
        <v>1439</v>
      </c>
      <c r="F25" s="91">
        <v>1576</v>
      </c>
      <c r="G25" s="91">
        <v>1243</v>
      </c>
      <c r="H25" s="90">
        <v>160.51</v>
      </c>
      <c r="I25" s="91">
        <v>128</v>
      </c>
      <c r="J25" s="90">
        <v>0</v>
      </c>
      <c r="K25" s="91">
        <v>7.5</v>
      </c>
      <c r="L25" s="91">
        <v>1336.94</v>
      </c>
      <c r="M25" s="91">
        <v>1152</v>
      </c>
      <c r="N25" s="92">
        <v>1080</v>
      </c>
      <c r="O25" s="91">
        <v>1027</v>
      </c>
      <c r="P25" s="90">
        <v>103.06</v>
      </c>
      <c r="Q25" s="92">
        <v>96</v>
      </c>
      <c r="R25" s="90">
        <v>0</v>
      </c>
      <c r="S25" s="92">
        <v>0</v>
      </c>
      <c r="T25" s="90">
        <v>0</v>
      </c>
      <c r="U25" s="92">
        <v>0</v>
      </c>
      <c r="V25" s="92">
        <v>0</v>
      </c>
      <c r="W25" s="92">
        <v>0</v>
      </c>
      <c r="X25" s="92">
        <v>736</v>
      </c>
      <c r="Y25" s="127">
        <f t="shared" si="0"/>
        <v>3.5203804347826089</v>
      </c>
      <c r="Z25" s="127">
        <f t="shared" si="1"/>
        <v>3.0842391304347827</v>
      </c>
      <c r="AA25" s="127">
        <f t="shared" si="2"/>
        <v>0.30434782608695654</v>
      </c>
      <c r="AB25" s="127">
        <f t="shared" si="21"/>
        <v>1.0190217391304348E-2</v>
      </c>
      <c r="AC25" s="127">
        <f t="shared" si="22"/>
        <v>0</v>
      </c>
      <c r="AD25" s="129">
        <f t="shared" si="23"/>
        <v>0</v>
      </c>
      <c r="AE25" s="137">
        <f t="shared" si="24"/>
        <v>6.9191576086956523</v>
      </c>
      <c r="AF25" s="130">
        <f t="shared" si="9"/>
        <v>0.65335143405872453</v>
      </c>
      <c r="AG25" s="128">
        <f t="shared" si="10"/>
        <v>0.78870558375634514</v>
      </c>
      <c r="AH25" s="128">
        <f t="shared" si="11"/>
        <v>0.79745810229892222</v>
      </c>
      <c r="AI25" s="128">
        <f t="shared" si="12"/>
        <v>0</v>
      </c>
      <c r="AJ25" s="130">
        <f t="shared" si="13"/>
        <v>0.86166918485496724</v>
      </c>
      <c r="AK25" s="148">
        <f t="shared" si="14"/>
        <v>0.95092592592592595</v>
      </c>
      <c r="AL25" s="128">
        <f t="shared" si="15"/>
        <v>1.0735416666666666</v>
      </c>
      <c r="AM25" s="128">
        <f t="shared" si="16"/>
        <v>0</v>
      </c>
      <c r="AN25" s="128">
        <f t="shared" si="17"/>
        <v>0</v>
      </c>
      <c r="AO25" s="128">
        <f t="shared" si="18"/>
        <v>0</v>
      </c>
      <c r="AQ25" s="131">
        <f t="shared" si="3"/>
        <v>0.66314007617435466</v>
      </c>
      <c r="AR25" s="131">
        <f t="shared" si="4"/>
        <v>0.79346446700507611</v>
      </c>
      <c r="AS25" s="131">
        <f t="shared" si="19"/>
        <v>0.8666666666666667</v>
      </c>
      <c r="AT25" s="131">
        <f t="shared" si="20"/>
        <v>0.95092592592592595</v>
      </c>
    </row>
    <row r="26" spans="1:46" ht="25.5" customHeight="1" x14ac:dyDescent="0.35">
      <c r="A26" s="143" t="s">
        <v>22</v>
      </c>
      <c r="B26" s="144" t="s">
        <v>113</v>
      </c>
      <c r="C26" s="143"/>
      <c r="D26" s="90">
        <v>1701.5</v>
      </c>
      <c r="E26" s="91">
        <v>1076.5</v>
      </c>
      <c r="F26" s="91">
        <v>1073.24</v>
      </c>
      <c r="G26" s="91">
        <v>740</v>
      </c>
      <c r="H26" s="90">
        <v>0</v>
      </c>
      <c r="I26" s="91">
        <v>0</v>
      </c>
      <c r="J26" s="90">
        <v>101.26</v>
      </c>
      <c r="K26" s="91">
        <v>84</v>
      </c>
      <c r="L26" s="91">
        <v>1440</v>
      </c>
      <c r="M26" s="91">
        <v>720</v>
      </c>
      <c r="N26" s="92">
        <v>924.54</v>
      </c>
      <c r="O26" s="91">
        <v>456</v>
      </c>
      <c r="P26" s="90">
        <v>0</v>
      </c>
      <c r="Q26" s="92">
        <v>0</v>
      </c>
      <c r="R26" s="90">
        <v>59.46</v>
      </c>
      <c r="S26" s="92">
        <v>0</v>
      </c>
      <c r="T26" s="90">
        <v>0</v>
      </c>
      <c r="U26" s="92">
        <v>0</v>
      </c>
      <c r="V26" s="92">
        <v>0</v>
      </c>
      <c r="W26" s="92">
        <v>0</v>
      </c>
      <c r="X26" s="92">
        <v>347</v>
      </c>
      <c r="Y26" s="127">
        <f t="shared" si="0"/>
        <v>5.1772334293948123</v>
      </c>
      <c r="Z26" s="127">
        <f t="shared" si="1"/>
        <v>3.4466858789625361</v>
      </c>
      <c r="AA26" s="127">
        <f t="shared" si="2"/>
        <v>0</v>
      </c>
      <c r="AB26" s="127">
        <f t="shared" si="21"/>
        <v>0.24207492795389049</v>
      </c>
      <c r="AC26" s="127">
        <f t="shared" si="22"/>
        <v>0</v>
      </c>
      <c r="AD26" s="129">
        <f t="shared" si="23"/>
        <v>0</v>
      </c>
      <c r="AE26" s="137">
        <f t="shared" si="24"/>
        <v>8.8659942363112378</v>
      </c>
      <c r="AF26" s="130">
        <f t="shared" si="9"/>
        <v>0.63267704966206284</v>
      </c>
      <c r="AG26" s="128">
        <f t="shared" si="10"/>
        <v>0.68950095039320192</v>
      </c>
      <c r="AH26" s="128">
        <f t="shared" si="11"/>
        <v>0</v>
      </c>
      <c r="AI26" s="128">
        <f t="shared" si="12"/>
        <v>0.82954769899269198</v>
      </c>
      <c r="AJ26" s="130">
        <f t="shared" si="13"/>
        <v>0.5</v>
      </c>
      <c r="AK26" s="148">
        <f t="shared" si="14"/>
        <v>0.49321824907521578</v>
      </c>
      <c r="AL26" s="128">
        <f t="shared" si="15"/>
        <v>0</v>
      </c>
      <c r="AM26" s="128">
        <f t="shared" si="16"/>
        <v>0</v>
      </c>
      <c r="AN26" s="128">
        <f t="shared" si="17"/>
        <v>0</v>
      </c>
      <c r="AO26" s="128">
        <f t="shared" si="18"/>
        <v>0</v>
      </c>
      <c r="AQ26" s="131">
        <f t="shared" si="3"/>
        <v>0.63267704966206284</v>
      </c>
      <c r="AR26" s="131">
        <f t="shared" si="4"/>
        <v>0.70157513835674756</v>
      </c>
      <c r="AS26" s="131">
        <f t="shared" si="19"/>
        <v>0.5</v>
      </c>
      <c r="AT26" s="131">
        <f t="shared" si="20"/>
        <v>0.46341463414634149</v>
      </c>
    </row>
    <row r="27" spans="1:46" ht="25.5" customHeight="1" x14ac:dyDescent="0.35">
      <c r="A27" s="143" t="s">
        <v>23</v>
      </c>
      <c r="B27" s="144" t="s">
        <v>119</v>
      </c>
      <c r="C27" s="143"/>
      <c r="D27" s="90">
        <v>2062</v>
      </c>
      <c r="E27" s="91">
        <v>1547.5</v>
      </c>
      <c r="F27" s="91">
        <v>750</v>
      </c>
      <c r="G27" s="91">
        <v>746.5</v>
      </c>
      <c r="H27" s="90">
        <v>0</v>
      </c>
      <c r="I27" s="91">
        <v>0</v>
      </c>
      <c r="J27" s="90">
        <v>319.93</v>
      </c>
      <c r="K27" s="91">
        <v>24</v>
      </c>
      <c r="L27" s="91">
        <v>1440</v>
      </c>
      <c r="M27" s="91">
        <v>1258</v>
      </c>
      <c r="N27" s="92">
        <v>718.5</v>
      </c>
      <c r="O27" s="91">
        <v>660.5</v>
      </c>
      <c r="P27" s="90">
        <v>0</v>
      </c>
      <c r="Q27" s="92">
        <v>71.5</v>
      </c>
      <c r="R27" s="90">
        <v>1.5</v>
      </c>
      <c r="S27" s="92">
        <v>12</v>
      </c>
      <c r="T27" s="90">
        <v>0</v>
      </c>
      <c r="U27" s="92">
        <v>0</v>
      </c>
      <c r="V27" s="92">
        <v>0</v>
      </c>
      <c r="W27" s="92">
        <v>0</v>
      </c>
      <c r="X27" s="92">
        <v>378</v>
      </c>
      <c r="Y27" s="127">
        <f t="shared" si="0"/>
        <v>7.4219576719576716</v>
      </c>
      <c r="Z27" s="127">
        <f t="shared" si="1"/>
        <v>3.7222222222222223</v>
      </c>
      <c r="AA27" s="127">
        <f t="shared" si="2"/>
        <v>0.18915343915343916</v>
      </c>
      <c r="AB27" s="127">
        <f t="shared" si="21"/>
        <v>9.5238095238095233E-2</v>
      </c>
      <c r="AC27" s="127">
        <f t="shared" si="22"/>
        <v>0</v>
      </c>
      <c r="AD27" s="129">
        <f t="shared" si="23"/>
        <v>0</v>
      </c>
      <c r="AE27" s="137">
        <f t="shared" si="24"/>
        <v>11.428571428571429</v>
      </c>
      <c r="AF27" s="130">
        <f t="shared" si="9"/>
        <v>0.75048496605237636</v>
      </c>
      <c r="AG27" s="128">
        <f t="shared" si="10"/>
        <v>0.99533333333333329</v>
      </c>
      <c r="AH27" s="128">
        <f t="shared" si="11"/>
        <v>0</v>
      </c>
      <c r="AI27" s="128">
        <f t="shared" si="12"/>
        <v>7.5016409839652423E-2</v>
      </c>
      <c r="AJ27" s="130">
        <f t="shared" si="13"/>
        <v>0.87361111111111112</v>
      </c>
      <c r="AK27" s="148">
        <f t="shared" si="14"/>
        <v>0.919276270006959</v>
      </c>
      <c r="AL27" s="128">
        <f t="shared" si="15"/>
        <v>0</v>
      </c>
      <c r="AM27" s="128">
        <f t="shared" si="16"/>
        <v>8</v>
      </c>
      <c r="AN27" s="128">
        <f t="shared" si="17"/>
        <v>0</v>
      </c>
      <c r="AO27" s="128">
        <f t="shared" si="18"/>
        <v>0</v>
      </c>
      <c r="AQ27" s="131">
        <f t="shared" si="3"/>
        <v>0.75048496605237636</v>
      </c>
      <c r="AR27" s="131">
        <f t="shared" si="4"/>
        <v>0.72014056994382802</v>
      </c>
      <c r="AS27" s="131">
        <f t="shared" si="19"/>
        <v>0.92326388888888888</v>
      </c>
      <c r="AT27" s="131">
        <f t="shared" si="20"/>
        <v>0.93402777777777779</v>
      </c>
    </row>
    <row r="28" spans="1:46" ht="25.5" customHeight="1" x14ac:dyDescent="0.35">
      <c r="A28" s="143" t="s">
        <v>24</v>
      </c>
      <c r="B28" s="144" t="s">
        <v>113</v>
      </c>
      <c r="C28" s="143"/>
      <c r="D28" s="90">
        <v>1540.69</v>
      </c>
      <c r="E28" s="91">
        <v>970.25</v>
      </c>
      <c r="F28" s="91">
        <v>1084.5</v>
      </c>
      <c r="G28" s="91">
        <v>995</v>
      </c>
      <c r="H28" s="90">
        <v>95.31</v>
      </c>
      <c r="I28" s="91">
        <v>37</v>
      </c>
      <c r="J28" s="90">
        <v>0</v>
      </c>
      <c r="K28" s="91">
        <v>0</v>
      </c>
      <c r="L28" s="91">
        <v>1014.6</v>
      </c>
      <c r="M28" s="91">
        <v>720</v>
      </c>
      <c r="N28" s="92">
        <v>720</v>
      </c>
      <c r="O28" s="91">
        <v>699.25</v>
      </c>
      <c r="P28" s="90">
        <v>65.400000000000006</v>
      </c>
      <c r="Q28" s="92">
        <v>0</v>
      </c>
      <c r="R28" s="90">
        <v>0</v>
      </c>
      <c r="S28" s="92">
        <v>0</v>
      </c>
      <c r="T28" s="90">
        <v>0</v>
      </c>
      <c r="U28" s="92">
        <v>0</v>
      </c>
      <c r="V28" s="92">
        <v>0</v>
      </c>
      <c r="W28" s="92">
        <v>0</v>
      </c>
      <c r="X28" s="92">
        <v>545</v>
      </c>
      <c r="Y28" s="127">
        <f t="shared" si="0"/>
        <v>3.1013761467889909</v>
      </c>
      <c r="Z28" s="127">
        <f t="shared" si="1"/>
        <v>3.1087155963302751</v>
      </c>
      <c r="AA28" s="127">
        <f t="shared" si="2"/>
        <v>6.7889908256880738E-2</v>
      </c>
      <c r="AB28" s="127">
        <f t="shared" si="21"/>
        <v>0</v>
      </c>
      <c r="AC28" s="127">
        <f t="shared" si="22"/>
        <v>0</v>
      </c>
      <c r="AD28" s="129">
        <f t="shared" si="23"/>
        <v>0</v>
      </c>
      <c r="AE28" s="137">
        <f t="shared" si="24"/>
        <v>6.2779816513761464</v>
      </c>
      <c r="AF28" s="130">
        <f t="shared" si="9"/>
        <v>0.62975030668077292</v>
      </c>
      <c r="AG28" s="128">
        <f t="shared" si="10"/>
        <v>0.91747349008759793</v>
      </c>
      <c r="AH28" s="128">
        <f t="shared" si="11"/>
        <v>0.38820690378764033</v>
      </c>
      <c r="AI28" s="128">
        <f t="shared" si="12"/>
        <v>0</v>
      </c>
      <c r="AJ28" s="130">
        <f t="shared" si="13"/>
        <v>0.70963926670609101</v>
      </c>
      <c r="AK28" s="148">
        <f t="shared" si="14"/>
        <v>0.9711805555555556</v>
      </c>
      <c r="AL28" s="128">
        <f t="shared" si="15"/>
        <v>0</v>
      </c>
      <c r="AM28" s="128">
        <f t="shared" si="16"/>
        <v>0</v>
      </c>
      <c r="AN28" s="128">
        <f t="shared" si="17"/>
        <v>0</v>
      </c>
      <c r="AO28" s="128">
        <f t="shared" si="18"/>
        <v>0</v>
      </c>
      <c r="AQ28" s="131">
        <f t="shared" si="3"/>
        <v>0.61567848410757942</v>
      </c>
      <c r="AR28" s="131">
        <f t="shared" si="4"/>
        <v>0.91747349008759793</v>
      </c>
      <c r="AS28" s="131">
        <f t="shared" si="19"/>
        <v>0.66666666666666663</v>
      </c>
      <c r="AT28" s="131">
        <f t="shared" si="20"/>
        <v>0.9711805555555556</v>
      </c>
    </row>
    <row r="29" spans="1:46" ht="29" customHeight="1" x14ac:dyDescent="0.35">
      <c r="A29" s="143" t="s">
        <v>25</v>
      </c>
      <c r="B29" s="144" t="s">
        <v>117</v>
      </c>
      <c r="C29" s="143"/>
      <c r="D29" s="90">
        <v>1353</v>
      </c>
      <c r="E29" s="91">
        <v>1196.7</v>
      </c>
      <c r="F29" s="91">
        <v>1290.81</v>
      </c>
      <c r="G29" s="91">
        <v>1255.5</v>
      </c>
      <c r="H29" s="90">
        <v>0</v>
      </c>
      <c r="I29" s="91">
        <v>0</v>
      </c>
      <c r="J29" s="90">
        <v>260.19</v>
      </c>
      <c r="K29" s="91">
        <v>0</v>
      </c>
      <c r="L29" s="91">
        <v>1080</v>
      </c>
      <c r="M29" s="91">
        <v>791.67</v>
      </c>
      <c r="N29" s="92">
        <v>1018.76</v>
      </c>
      <c r="O29" s="91">
        <v>1116</v>
      </c>
      <c r="P29" s="90">
        <v>0</v>
      </c>
      <c r="Q29" s="92">
        <v>0</v>
      </c>
      <c r="R29" s="90">
        <v>61.24</v>
      </c>
      <c r="S29" s="92">
        <v>0</v>
      </c>
      <c r="T29" s="90">
        <v>0</v>
      </c>
      <c r="U29" s="92">
        <v>0</v>
      </c>
      <c r="V29" s="92">
        <v>0</v>
      </c>
      <c r="W29" s="92">
        <v>0</v>
      </c>
      <c r="X29" s="92">
        <v>709</v>
      </c>
      <c r="Y29" s="127">
        <f t="shared" si="0"/>
        <v>2.8044710860366711</v>
      </c>
      <c r="Z29" s="127">
        <f t="shared" si="1"/>
        <v>3.3448519040902678</v>
      </c>
      <c r="AA29" s="127">
        <f t="shared" si="2"/>
        <v>0</v>
      </c>
      <c r="AB29" s="127">
        <f t="shared" ref="AB29" si="25">SUM(K29+S29)/X29</f>
        <v>0</v>
      </c>
      <c r="AC29" s="127">
        <f t="shared" ref="AC29" si="26">SUM(U29)/X29</f>
        <v>0</v>
      </c>
      <c r="AD29" s="129">
        <f t="shared" ref="AD29" si="27">SUM(W29)/X29</f>
        <v>0</v>
      </c>
      <c r="AE29" s="137">
        <f t="shared" ref="AE29" si="28">SUM(Y29:AD29)</f>
        <v>6.1493229901269384</v>
      </c>
      <c r="AF29" s="130">
        <f t="shared" si="9"/>
        <v>0.88447893569844793</v>
      </c>
      <c r="AG29" s="128">
        <f t="shared" si="10"/>
        <v>0.97264508331977595</v>
      </c>
      <c r="AH29" s="128">
        <f t="shared" si="11"/>
        <v>0</v>
      </c>
      <c r="AI29" s="128">
        <f t="shared" si="12"/>
        <v>0</v>
      </c>
      <c r="AJ29" s="130">
        <f t="shared" si="13"/>
        <v>0.73302777777777772</v>
      </c>
      <c r="AK29" s="148">
        <f t="shared" si="14"/>
        <v>1.0954493698221368</v>
      </c>
      <c r="AL29" s="128">
        <f t="shared" si="15"/>
        <v>0</v>
      </c>
      <c r="AM29" s="128">
        <f t="shared" si="16"/>
        <v>0</v>
      </c>
      <c r="AN29" s="128">
        <f t="shared" si="17"/>
        <v>0</v>
      </c>
      <c r="AO29" s="128">
        <f t="shared" si="18"/>
        <v>0</v>
      </c>
      <c r="AQ29" s="131">
        <f t="shared" si="3"/>
        <v>0.88447893569844793</v>
      </c>
      <c r="AR29" s="131">
        <f t="shared" si="4"/>
        <v>0.80947775628626695</v>
      </c>
      <c r="AS29" s="131">
        <f t="shared" ref="AS29" si="29">SUM(M29+Q29)/(L29+P29)</f>
        <v>0.73302777777777772</v>
      </c>
      <c r="AT29" s="131">
        <f t="shared" ref="AT29" si="30">SUM(O29+S29)/(N29+R29)</f>
        <v>1.0333333333333334</v>
      </c>
    </row>
    <row r="30" spans="1:46" ht="29" customHeight="1" x14ac:dyDescent="0.35">
      <c r="A30" s="143" t="s">
        <v>26</v>
      </c>
      <c r="B30" s="144" t="s">
        <v>119</v>
      </c>
      <c r="C30" s="143"/>
      <c r="D30" s="90">
        <v>1385.75</v>
      </c>
      <c r="E30" s="91">
        <v>1482.9</v>
      </c>
      <c r="F30" s="91">
        <v>1080</v>
      </c>
      <c r="G30" s="91">
        <v>763</v>
      </c>
      <c r="H30" s="90">
        <v>285.25</v>
      </c>
      <c r="I30" s="91">
        <v>24</v>
      </c>
      <c r="J30" s="90">
        <v>0</v>
      </c>
      <c r="K30" s="91">
        <v>0</v>
      </c>
      <c r="L30" s="91">
        <v>1751.82</v>
      </c>
      <c r="M30" s="91">
        <v>965</v>
      </c>
      <c r="N30" s="92">
        <v>1080</v>
      </c>
      <c r="O30" s="91">
        <v>792</v>
      </c>
      <c r="P30" s="90">
        <v>36.18</v>
      </c>
      <c r="Q30" s="92">
        <v>0</v>
      </c>
      <c r="R30" s="90">
        <v>0</v>
      </c>
      <c r="S30" s="92">
        <v>0</v>
      </c>
      <c r="T30" s="90">
        <v>0</v>
      </c>
      <c r="U30" s="92">
        <v>0</v>
      </c>
      <c r="V30" s="92">
        <v>0</v>
      </c>
      <c r="W30" s="92">
        <v>0</v>
      </c>
      <c r="X30" s="92">
        <v>448</v>
      </c>
      <c r="Y30" s="127">
        <f t="shared" si="0"/>
        <v>5.4640624999999998</v>
      </c>
      <c r="Z30" s="127">
        <f t="shared" si="1"/>
        <v>3.4709821428571428</v>
      </c>
      <c r="AA30" s="127">
        <f t="shared" si="2"/>
        <v>5.3571428571428568E-2</v>
      </c>
      <c r="AB30" s="127">
        <f t="shared" ref="AB30" si="31">SUM(K30+S30)/X30</f>
        <v>0</v>
      </c>
      <c r="AC30" s="127">
        <f t="shared" ref="AC30" si="32">SUM(U30)/X30</f>
        <v>0</v>
      </c>
      <c r="AD30" s="129">
        <f t="shared" ref="AD30" si="33">SUM(W30)/X30</f>
        <v>0</v>
      </c>
      <c r="AE30" s="137">
        <f t="shared" ref="AE30" si="34">SUM(Y30:AD30)</f>
        <v>8.9886160714285719</v>
      </c>
      <c r="AF30" s="130">
        <f t="shared" si="9"/>
        <v>1.070106440555656</v>
      </c>
      <c r="AG30" s="128">
        <f t="shared" si="10"/>
        <v>0.70648148148148149</v>
      </c>
      <c r="AH30" s="128">
        <f t="shared" si="11"/>
        <v>8.4136722173531991E-2</v>
      </c>
      <c r="AI30" s="128">
        <f t="shared" si="12"/>
        <v>0</v>
      </c>
      <c r="AJ30" s="130">
        <f t="shared" si="13"/>
        <v>0.55085568151979092</v>
      </c>
      <c r="AK30" s="148">
        <f t="shared" si="14"/>
        <v>0.73333333333333328</v>
      </c>
      <c r="AL30" s="128">
        <f t="shared" si="15"/>
        <v>0</v>
      </c>
      <c r="AM30" s="128">
        <f t="shared" si="16"/>
        <v>0</v>
      </c>
      <c r="AN30" s="128">
        <f t="shared" si="17"/>
        <v>0</v>
      </c>
      <c r="AO30" s="128">
        <f t="shared" si="18"/>
        <v>0</v>
      </c>
      <c r="AQ30" s="131">
        <f t="shared" si="3"/>
        <v>0.90179533213644525</v>
      </c>
      <c r="AR30" s="131">
        <f t="shared" si="4"/>
        <v>0.70648148148148149</v>
      </c>
      <c r="AS30" s="131">
        <f t="shared" ref="AS30" si="35">SUM(M30+Q30)/(L30+P30)</f>
        <v>0.53970917225950787</v>
      </c>
      <c r="AT30" s="131">
        <f t="shared" ref="AT30" si="36">SUM(O30+S30)/(N30+R30)</f>
        <v>0.73333333333333328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28">
    <cfRule type="expression" dxfId="9" priority="24">
      <formula>$O$460=1</formula>
    </cfRule>
  </conditionalFormatting>
  <conditionalFormatting sqref="AD29:AE29">
    <cfRule type="expression" dxfId="8" priority="15">
      <formula>$O$460=1</formula>
    </cfRule>
  </conditionalFormatting>
  <conditionalFormatting sqref="AD30:AE30">
    <cfRule type="expression" dxfId="7" priority="12">
      <formula>$O$460=1</formula>
    </cfRule>
  </conditionalFormatting>
  <conditionalFormatting sqref="U5:U29">
    <cfRule type="expression" dxfId="6" priority="7">
      <formula>$J$465=1</formula>
    </cfRule>
  </conditionalFormatting>
  <conditionalFormatting sqref="V5:W30">
    <cfRule type="expression" dxfId="5" priority="10">
      <formula>$J$465=1</formula>
    </cfRule>
  </conditionalFormatting>
  <conditionalFormatting sqref="U30">
    <cfRule type="expression" dxfId="4" priority="8">
      <formula>$J$465=1</formula>
    </cfRule>
  </conditionalFormatting>
  <conditionalFormatting sqref="AF5:AI28 AH4 AH29:AH30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0">
    <cfRule type="expression" dxfId="1" priority="2">
      <formula>$O$500=1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2021\September 2021\[NStf-Fil V41.xlsm]Wards'!#REF!,0) &amp; ":F" &amp; (MATCH(INDIRECT("D" &amp; ROW()),'\\Tatooine\DailyStaffingLevels\Safer staffing monthly reports\Safer Staffing 2021\September 2021\[NStf-Fil V41.xlsm]Wards'!#REF!,0) + COUNTIF('\\Tatooine\DailyStaffingLevels\Safer staffing monthly reports\Safer Staffing 2021\September 2021\[NStf-Fil V41.xlsm]Wards'!#REF!,INDIRECT("D" &amp; ROW()))-1))</xm:f>
          </x14:formula1>
          <xm:sqref>C4:C30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2022-02-16T16:01:53Z</dcterms:modified>
</cp:coreProperties>
</file>